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omments1.xml" ContentType="application/vnd.openxmlformats-officedocument.spreadsheetml.comments+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9.83.1\南木曽町共有\教育委員会共有\財政\仕事\E-0-63財政調査報告\06年度\[20250313]財政状況資料集の作成について\最終\"/>
    </mc:Choice>
  </mc:AlternateContent>
  <bookViews>
    <workbookView xWindow="0" yWindow="0" windowWidth="28800" windowHeight="12180"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U88" i="12"/>
  <c r="AP88"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CO35" i="10"/>
  <c r="BE35" i="10"/>
  <c r="C35" i="10"/>
  <c r="CO34" i="10"/>
  <c r="U34" i="10"/>
  <c r="U35" i="10" s="1"/>
  <c r="C34" i="10"/>
  <c r="BE34"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comments1.xml><?xml version="1.0" encoding="utf-8"?>
<comments xmlns="http://schemas.openxmlformats.org/spreadsheetml/2006/main">
  <authors>
    <author>tc={5BD8DCA2-D2B5-44AC-94FF-D462BF1DA6EC}</author>
  </authors>
  <commentList>
    <comment ref="C58" authorId="0" shapeId="0">
      <text>
        <r>
          <rPr>
            <sz val="11"/>
            <color theme="1"/>
            <rFont val="ＭＳ 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こちらの「積立額が多い上位５基金の基金名」を追記いただき、R3～R5の記載もお願いします。</t>
        </r>
      </text>
    </comment>
  </commentList>
</comments>
</file>

<file path=xl/sharedStrings.xml><?xml version="1.0" encoding="utf-8"?>
<sst xmlns="http://schemas.openxmlformats.org/spreadsheetml/2006/main" count="1094" uniqueCount="568">
  <si>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</si>
  <si>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</si>
  <si>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</si>
  <si>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</si>
  <si>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</si>
  <si>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</si>
  <si>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</si>
  <si>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</si>
  <si>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</si>
  <si>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</si>
  <si>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</si>
  <si>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</si>
  <si>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</si>
  <si>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</si>
  <si>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</si>
  <si>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</si>
  <si>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</si>
  <si>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</si>
  <si>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</si>
  <si>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</si>
  <si>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</si>
  <si>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</si>
  <si>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</si>
  <si>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</si>
  <si>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</si>
  <si>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</si>
  <si>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</si>
  <si>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</si>
  <si>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</si>
  <si>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</si>
  <si>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</si>
  <si>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</si>
  <si>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</si>
  <si>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</si>
  <si>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</si>
  <si>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</si>
  <si>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</si>
  <si>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</si>
  <si>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</si>
  <si>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</si>
  <si>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</si>
  <si>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</si>
  <si>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</si>
  <si>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</si>
  <si>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</si>
  <si>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</si>
  <si>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</si>
  <si>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</si>
  <si>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</si>
  <si>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</si>
  <si>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</si>
  <si>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</si>
  <si>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</si>
  <si>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</si>
  <si>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</si>
  <si>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</si>
  <si>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</si>
  <si>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</si>
  <si>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</si>
  <si>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</si>
  <si>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</si>
  <si>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</si>
  <si>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</si>
  <si>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</si>
  <si>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</si>
  <si>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</si>
  <si>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</si>
  <si>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</si>
  <si>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</si>
  <si>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</si>
  <si>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</si>
  <si>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</si>
  <si>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</si>
  <si>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</si>
  <si>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</si>
  <si>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</si>
  <si>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</si>
  <si>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</si>
  <si>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</si>
  <si>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</si>
  <si>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</si>
  <si>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</si>
  <si>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</si>
  <si>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</si>
  <si>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</si>
  <si>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</si>
  <si>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</si>
  <si>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</si>
  <si>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</si>
  <si>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</si>
  <si>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</si>
  <si>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</si>
  <si>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</si>
  <si>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</si>
  <si>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</si>
  <si>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</si>
  <si>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</si>
  <si>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</si>
  <si>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</si>
  <si>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</si>
  <si>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</si>
  <si>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</si>
  <si>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</si>
  <si>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</si>
  <si>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</si>
  <si>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</si>
  <si>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</si>
  <si>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</si>
  <si>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</si>
  <si>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</si>
  <si>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</si>
  <si>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</si>
  <si>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</si>
  <si>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</si>
  <si>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</si>
  <si>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</si>
  <si>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</si>
  <si>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</si>
  <si>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</si>
  <si>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</si>
  <si>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</si>
  <si>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</si>
  <si>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</si>
  <si>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</si>
  <si>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</si>
  <si>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</si>
  <si>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</si>
  <si>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</si>
  <si>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</si>
  <si>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</si>
  <si>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</si>
  <si>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</si>
  <si>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</si>
  <si>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</si>
  <si>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</si>
  <si>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</si>
  <si>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</si>
  <si>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</si>
  <si>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</si>
  <si>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</si>
  <si>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</si>
  <si>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</si>
  <si>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</si>
  <si>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</si>
  <si>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</si>
  <si>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</si>
  <si>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</si>
  <si>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</si>
  <si>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</si>
  <si>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</si>
  <si>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</si>
  <si>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</si>
  <si>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</si>
  <si>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</si>
  <si>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</si>
  <si>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</si>
  <si>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</si>
  <si>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</si>
  <si>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</si>
  <si>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</si>
  <si>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</si>
  <si>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</si>
  <si>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</si>
  <si>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</si>
  <si>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</si>
  <si>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</si>
  <si>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</si>
  <si>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</si>
  <si>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</si>
  <si>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</si>
  <si>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</si>
  <si>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</si>
  <si>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</si>
  <si>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</si>
  <si>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</si>
  <si>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</si>
  <si>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</si>
  <si>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</si>
  <si>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</si>
  <si>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</si>
  <si>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</si>
  <si>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</si>
  <si>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</si>
  <si>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</si>
  <si>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</si>
  <si>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</si>
  <si>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</si>
  <si>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</si>
  <si>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</si>
  <si>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</si>
  <si>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</si>
  <si>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</si>
  <si>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</si>
  <si>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</si>
  <si>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</si>
  <si>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</si>
  <si>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</si>
  <si>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</si>
  <si>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</si>
  <si>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</si>
  <si>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</si>
  <si>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</si>
  <si>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</si>
  <si>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長野県南木曽町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</si>
  <si>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</si>
  <si>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</si>
  <si>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</si>
  <si>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</si>
  <si>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</si>
  <si>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</si>
  <si>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</si>
  <si>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</si>
  <si>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</si>
  <si>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</si>
  <si>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</si>
  <si>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</si>
  <si>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</si>
  <si>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</si>
  <si>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</si>
  <si>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</si>
  <si>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</si>
  <si>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</si>
  <si>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</si>
  <si>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</si>
  <si>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</si>
  <si>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</si>
  <si>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</si>
  <si>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</si>
  <si>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</si>
  <si>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</si>
  <si>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</si>
  <si>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</si>
  <si>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</si>
  <si>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</si>
  <si>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</si>
  <si>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</si>
  <si>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</si>
  <si>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</si>
  <si>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</si>
  <si>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</si>
  <si>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</si>
  <si>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</si>
  <si>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</si>
  <si>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</si>
  <si>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</si>
  <si>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</si>
  <si>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</si>
  <si>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</si>
  <si>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</si>
  <si>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</si>
  <si>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</si>
  <si>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</si>
  <si>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</si>
  <si>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</si>
  <si>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</si>
  <si>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</si>
  <si>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</si>
  <si>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</si>
  <si>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</si>
  <si>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</si>
  <si>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</si>
  <si>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</si>
  <si>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</si>
  <si>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</si>
  <si>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</si>
  <si>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</si>
  <si>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</si>
  <si>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</si>
  <si>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</si>
  <si>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</si>
  <si>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</si>
  <si>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</si>
  <si>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</si>
  <si>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</si>
  <si>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</si>
  <si>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</si>
  <si>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</si>
  <si>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</si>
  <si>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</si>
  <si>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</si>
  <si>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</si>
  <si>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</si>
  <si>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</si>
  <si>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</si>
  <si>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</si>
  <si>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</si>
  <si>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</si>
  <si>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</si>
  <si>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</si>
  <si>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</si>
  <si>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</si>
  <si>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</si>
  <si>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</si>
  <si>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</si>
  <si>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</si>
  <si>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</si>
  <si>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</si>
  <si>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</si>
  <si>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</si>
  <si>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</si>
  <si>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</si>
  <si>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</si>
  <si>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</si>
  <si>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</si>
  <si>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</si>
  <si>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</si>
  <si>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</si>
  <si>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</si>
  <si>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</si>
  <si>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</si>
  <si>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</si>
  <si>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</si>
  <si>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</si>
  <si>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</si>
  <si>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</si>
  <si>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</si>
  <si>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</si>
  <si>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</si>
  <si>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</si>
  <si>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</si>
  <si>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</si>
  <si>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</si>
  <si>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</si>
  <si>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</si>
  <si>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</si>
  <si>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</si>
  <si>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</si>
  <si>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</si>
  <si>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</si>
  <si>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</si>
  <si>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</si>
  <si>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</si>
  <si>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</si>
  <si>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</si>
  <si>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</si>
  <si>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</si>
  <si>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</si>
  <si>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</si>
  <si>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</si>
  <si>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</si>
  <si>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</si>
  <si>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</si>
  <si>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</si>
  <si>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</si>
  <si>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</si>
  <si>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</si>
  <si>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</si>
  <si>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</si>
  <si>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</si>
  <si>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</si>
  <si>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</si>
  <si>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</si>
  <si>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</si>
  <si>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長野県南木曽町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</si>
  <si>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</si>
  <si>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</si>
  <si>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</si>
  <si>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</si>
  <si>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</si>
  <si>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</si>
  <si>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</si>
  <si>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</si>
  <si>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</si>
  <si>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</si>
  <si>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</si>
  <si>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</si>
  <si>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</si>
  <si>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</si>
  <si>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</si>
  <si>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</si>
  <si>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</si>
  <si>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</si>
  <si>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</si>
  <si>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</si>
  <si>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</si>
  <si>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</si>
  <si>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</si>
  <si>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</si>
  <si>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</si>
  <si>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</si>
  <si>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</si>
  <si>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</si>
  <si>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</si>
  <si>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</si>
  <si>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</si>
  <si>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</si>
  <si>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</si>
  <si>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</si>
  <si>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</si>
  <si>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南木曽町簡易水道事業会計</t>
    <phoneticPr fontId="5"/>
  </si>
  <si>
    <t>法適用企業</t>
    <phoneticPr fontId="5"/>
  </si>
  <si>
    <t>南木曽町特定環境保全公共下水道事業会計</t>
    <phoneticPr fontId="5"/>
  </si>
  <si>
    <t>南木曽町農業集落排水事業会計</t>
    <phoneticPr fontId="5"/>
  </si>
  <si>
    <t>南木曽町浄化槽市町村整備推進事業会計</t>
    <phoneticPr fontId="5"/>
  </si>
  <si>
    <t>南木曽町宅地造成事業特別会計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</si>
  <si>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</si>
  <si>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</si>
  <si>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</si>
  <si>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</si>
  <si>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</si>
  <si>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</si>
  <si>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</si>
  <si>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</si>
  <si>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</si>
  <si>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</si>
  <si>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</si>
  <si>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</si>
  <si>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</si>
  <si>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</si>
  <si>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</si>
  <si>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</si>
  <si>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</si>
  <si>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</si>
  <si>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</si>
  <si>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</si>
  <si>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</si>
  <si>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</si>
  <si>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</si>
  <si>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</si>
  <si>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</si>
  <si>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</si>
  <si>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</si>
  <si>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</si>
  <si>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</si>
  <si>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</si>
  <si>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</si>
  <si>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</si>
  <si>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</si>
  <si>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</si>
  <si>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</si>
  <si>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</si>
  <si>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</si>
  <si>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</si>
  <si>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</si>
  <si>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</si>
  <si>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</si>
  <si>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</si>
  <si>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</si>
  <si>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</si>
  <si>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</si>
  <si>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</si>
  <si>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</si>
  <si>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</si>
  <si>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</si>
  <si>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</si>
  <si>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</si>
  <si>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</si>
  <si>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</si>
  <si>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</si>
  <si>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</si>
  <si>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</si>
  <si>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</si>
  <si>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</si>
  <si>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</si>
  <si>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</si>
  <si>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</si>
  <si>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</si>
  <si>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</si>
  <si>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</si>
  <si>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</si>
  <si>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</si>
  <si>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</si>
  <si>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</si>
  <si>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</si>
  <si>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</si>
  <si>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</si>
  <si>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</si>
  <si>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</si>
  <si>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</si>
  <si>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</si>
  <si>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</si>
  <si>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</si>
  <si>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</si>
  <si>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</si>
  <si>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</si>
  <si>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</si>
  <si>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</si>
  <si>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</si>
  <si>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</si>
  <si>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</si>
  <si>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</si>
  <si>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</si>
  <si>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</si>
  <si>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</si>
  <si>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</si>
  <si>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</si>
  <si>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</si>
  <si>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</si>
  <si>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</si>
  <si>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</si>
  <si>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</si>
  <si>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</si>
  <si>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</si>
  <si>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</si>
  <si>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</si>
  <si>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</si>
  <si>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</si>
  <si>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</si>
  <si>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</si>
  <si>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</si>
  <si>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</si>
  <si>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</si>
  <si>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</si>
  <si>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</si>
  <si>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</si>
  <si>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</si>
  <si>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</si>
  <si>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</si>
  <si>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</si>
  <si>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</si>
  <si>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</si>
  <si>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</si>
  <si>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</si>
  <si>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</si>
  <si>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</si>
  <si>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</si>
  <si>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</si>
  <si>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</si>
  <si>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</si>
  <si>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</si>
  <si>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</si>
  <si>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</si>
  <si>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</si>
  <si>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</si>
  <si>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</si>
  <si>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</si>
  <si>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</si>
  <si>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</si>
  <si>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</si>
  <si>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</si>
  <si>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</si>
  <si>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0.90</t>
  </si>
  <si>
    <t>▲ 2.40</t>
  </si>
  <si>
    <t>一般会計</t>
  </si>
  <si>
    <t>南木曽町簡易水道事業会計</t>
  </si>
  <si>
    <t>南木曽町浄化槽市町村整備推進事業会計</t>
  </si>
  <si>
    <t>南木曽町特定環境保全公共下水道事業会計</t>
  </si>
  <si>
    <t>南木曽町農業集落排水事業会計</t>
  </si>
  <si>
    <t>南木曽町後期高齢者医療特別会計</t>
  </si>
  <si>
    <t>南木曽町国民健康保険特別会計</t>
  </si>
  <si>
    <t>南木曽町宅地造成事業特別会計</t>
  </si>
  <si>
    <t>その他会計（赤字）</t>
  </si>
  <si>
    <t>その他会計（黒字）</t>
  </si>
  <si>
    <t>R01</t>
    <phoneticPr fontId="5"/>
  </si>
  <si>
    <t>R02</t>
    <phoneticPr fontId="5"/>
  </si>
  <si>
    <t>R03</t>
    <phoneticPr fontId="5"/>
  </si>
  <si>
    <t>R04</t>
    <phoneticPr fontId="5"/>
  </si>
  <si>
    <t>R05</t>
    <phoneticPr fontId="5"/>
  </si>
  <si>
    <t>木曽広域連合</t>
    <rPh sb="0" eb="2">
      <t>キソ</t>
    </rPh>
    <rPh sb="2" eb="4">
      <t>コウイキ</t>
    </rPh>
    <rPh sb="4" eb="6">
      <t>レンゴウ</t>
    </rPh>
    <phoneticPr fontId="2"/>
  </si>
  <si>
    <t>長野県市町村自治振興組合</t>
    <rPh sb="0" eb="3">
      <t>ナガノケン</t>
    </rPh>
    <rPh sb="3" eb="6">
      <t>シチョウソン</t>
    </rPh>
    <rPh sb="6" eb="8">
      <t>ジチ</t>
    </rPh>
    <rPh sb="8" eb="10">
      <t>シンコウ</t>
    </rPh>
    <rPh sb="10" eb="12">
      <t>クミアイ</t>
    </rPh>
    <phoneticPr fontId="2"/>
  </si>
  <si>
    <t>長野県市町村総合事務組合</t>
    <rPh sb="0" eb="3">
      <t>ナガノケン</t>
    </rPh>
    <rPh sb="3" eb="6">
      <t>シチョウソン</t>
    </rPh>
    <rPh sb="6" eb="8">
      <t>ソウゴウ</t>
    </rPh>
    <rPh sb="8" eb="10">
      <t>ジム</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</si>
  <si>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</si>
  <si>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t>
    <phoneticPr fontId="2"/>
  </si>
  <si>
    <t>（一般会計）</t>
    <rPh sb="1" eb="3">
      <t>イッパン</t>
    </rPh>
    <rPh sb="3" eb="5">
      <t>カイケイ</t>
    </rPh>
    <phoneticPr fontId="2"/>
  </si>
  <si>
    <t>（介護保険特別会計）</t>
    <rPh sb="1" eb="3">
      <t>カイゴ</t>
    </rPh>
    <rPh sb="3" eb="5">
      <t>ホケン</t>
    </rPh>
    <rPh sb="5" eb="7">
      <t>トクベツ</t>
    </rPh>
    <rPh sb="7" eb="9">
      <t>カイケイ</t>
    </rPh>
    <phoneticPr fontId="2"/>
  </si>
  <si>
    <t>（下水道事業会計）</t>
    <rPh sb="1" eb="4">
      <t>ゲスイドウ</t>
    </rPh>
    <rPh sb="4" eb="6">
      <t>ジギョウ</t>
    </rPh>
    <rPh sb="6" eb="8">
      <t>カイケイ</t>
    </rPh>
    <phoneticPr fontId="2"/>
  </si>
  <si>
    <t>松塩築木曽老人福祉施設組合</t>
    <rPh sb="0" eb="2">
      <t>マツシオ</t>
    </rPh>
    <rPh sb="2" eb="3">
      <t>チク</t>
    </rPh>
    <rPh sb="3" eb="5">
      <t>キソ</t>
    </rPh>
    <rPh sb="5" eb="7">
      <t>ロウジン</t>
    </rPh>
    <rPh sb="7" eb="9">
      <t>フクシ</t>
    </rPh>
    <rPh sb="9" eb="11">
      <t>シセツ</t>
    </rPh>
    <rPh sb="11" eb="13">
      <t>クミアイ</t>
    </rPh>
    <phoneticPr fontId="2"/>
  </si>
  <si>
    <t>長野県後期高齢者医療広域連合</t>
    <rPh sb="0" eb="3">
      <t>ナガノケン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</si>
  <si>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</si>
  <si>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（非常勤公務災害補償特別会計）</t>
    <rPh sb="1" eb="4">
      <t>ヒジョウキン</t>
    </rPh>
    <rPh sb="4" eb="6">
      <t>コウム</t>
    </rPh>
    <rPh sb="6" eb="8">
      <t>サイガイ</t>
    </rPh>
    <rPh sb="8" eb="10">
      <t>ホショウ</t>
    </rPh>
    <rPh sb="10" eb="12">
      <t>トクベツ</t>
    </rPh>
    <rPh sb="12" eb="14">
      <t>カイケイ</t>
    </rPh>
    <phoneticPr fontId="2"/>
  </si>
  <si>
    <t>‐</t>
  </si>
  <si>
    <t>‐</t>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</si>
  <si>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</si>
  <si>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公共施設総合管理基金</t>
    <rPh sb="0" eb="2">
      <t>コウキョウ</t>
    </rPh>
    <rPh sb="2" eb="4">
      <t>シセツ</t>
    </rPh>
    <rPh sb="4" eb="6">
      <t>ソウゴウ</t>
    </rPh>
    <rPh sb="6" eb="8">
      <t>カンリ</t>
    </rPh>
    <rPh sb="8" eb="10">
      <t>キキン</t>
    </rPh>
    <phoneticPr fontId="2"/>
  </si>
  <si>
    <t>子育て基金</t>
    <rPh sb="0" eb="2">
      <t>コソダ</t>
    </rPh>
    <rPh sb="3" eb="5">
      <t>キキン</t>
    </rPh>
    <phoneticPr fontId="2"/>
  </si>
  <si>
    <t>教育環境整備基金</t>
    <rPh sb="0" eb="2">
      <t>キョウイク</t>
    </rPh>
    <rPh sb="2" eb="4">
      <t>カンキョウ</t>
    </rPh>
    <rPh sb="4" eb="6">
      <t>セイビ</t>
    </rPh>
    <rPh sb="6" eb="8">
      <t>キキン</t>
    </rPh>
    <phoneticPr fontId="2"/>
  </si>
  <si>
    <t>ふるさと振興基金</t>
    <rPh sb="4" eb="8">
      <t>シンコウキキン</t>
    </rPh>
    <phoneticPr fontId="2"/>
  </si>
  <si>
    <t>ユー・アイ住宅基金</t>
    <rPh sb="5" eb="7">
      <t>ジュウタク</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</si>
</sst>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D370-4AD3-9AEF-4B75DBDAAC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208806</c:v>
                </c:pt>
                <c:pt idx="1">
                  <c:v>156753</c:v>
                </c:pt>
                <c:pt idx="2">
                  <c:v>178572</c:v>
                </c:pt>
                <c:pt idx="3">
                  <c:v>143988</c:v>
                </c:pt>
                <c:pt idx="4">
                  <c:v>135521</c:v>
                </c:pt>
              </c:numCache>
            </c:numRef>
          </c:val>
          <c:smooth val="0"/>
          <c:extLst>
            <c:ext xmlns:c16="http://schemas.microsoft.com/office/drawing/2014/chart" uri="{C3380CC4-5D6E-409C-BE32-E72D297353CC}">
              <c16:uniqueId val="{00000001-D370-4AD3-9AEF-4B75DBDAAC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3.23</c:v>
                </c:pt>
                <c:pt idx="1">
                  <c:v>5.15</c:v>
                </c:pt>
                <c:pt idx="2">
                  <c:v>5.66</c:v>
                </c:pt>
                <c:pt idx="3">
                  <c:v>5.08</c:v>
                </c:pt>
                <c:pt idx="4">
                  <c:v>4.2300000000000004</c:v>
                </c:pt>
              </c:numCache>
            </c:numRef>
          </c:val>
          <c:extLst>
            <c:ext xmlns:c16="http://schemas.microsoft.com/office/drawing/2014/chart" uri="{C3380CC4-5D6E-409C-BE32-E72D297353CC}">
              <c16:uniqueId val="{00000000-11D0-4636-A503-A06CD8C071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34.200000000000003</c:v>
                </c:pt>
                <c:pt idx="1">
                  <c:v>32.5</c:v>
                </c:pt>
                <c:pt idx="2">
                  <c:v>32.270000000000003</c:v>
                </c:pt>
                <c:pt idx="3">
                  <c:v>36.15</c:v>
                </c:pt>
                <c:pt idx="4">
                  <c:v>37.54</c:v>
                </c:pt>
              </c:numCache>
            </c:numRef>
          </c:val>
          <c:extLst>
            <c:ext xmlns:c16="http://schemas.microsoft.com/office/drawing/2014/chart" uri="{C3380CC4-5D6E-409C-BE32-E72D297353CC}">
              <c16:uniqueId val="{00000001-11D0-4636-A503-A06CD8C071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c:v>
                </c:pt>
                <c:pt idx="1">
                  <c:v>0.48</c:v>
                </c:pt>
                <c:pt idx="2">
                  <c:v>1.03</c:v>
                </c:pt>
                <c:pt idx="3">
                  <c:v>0.4</c:v>
                </c:pt>
                <c:pt idx="4">
                  <c:v>-2.4</c:v>
                </c:pt>
              </c:numCache>
            </c:numRef>
          </c:val>
          <c:smooth val="0"/>
          <c:extLst>
            <c:ext xmlns:c16="http://schemas.microsoft.com/office/drawing/2014/chart" uri="{C3380CC4-5D6E-409C-BE32-E72D297353CC}">
              <c16:uniqueId val="{00000002-11D0-4636-A503-A06CD8C071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#N/A</c:v>
                </c:pt>
                <c:pt idx="3">
                  <c:v>0.64</c:v>
                </c:pt>
                <c:pt idx="4">
                  <c:v>#N/A</c:v>
                </c:pt>
                <c:pt idx="5">
                  <c:v>0</c:v>
                </c:pt>
                <c:pt idx="6">
                  <c:v>0</c:v>
                </c:pt>
                <c:pt idx="7">
                  <c:v>0</c:v>
                </c:pt>
                <c:pt idx="8">
                  <c:v>0</c:v>
                </c:pt>
                <c:pt idx="9">
                  <c:v>0</c:v>
                </c:pt>
              </c:numCache>
            </c:numRef>
          </c:val>
          <c:extLst>
            <c:ext xmlns:c16="http://schemas.microsoft.com/office/drawing/2014/chart" uri="{C3380CC4-5D6E-409C-BE32-E72D297353CC}">
              <c16:uniqueId val="{00000000-69B4-4658-B569-53AB0F4084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B4-4658-B569-53AB0F408471}"/>
            </c:ext>
          </c:extLst>
        </c:ser>
        <c:ser>
          <c:idx val="2"/>
          <c:order val="2"/>
          <c:tx>
            <c:strRef>
              <c:f>データシート!$A$29</c:f>
              <c:strCache>
                <c:ptCount val="1"/>
                <c:pt idx="0">
                  <c:v>南木曽町宅地造成事業特別会計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B4-4658-B569-53AB0F408471}"/>
            </c:ext>
          </c:extLst>
        </c:ser>
        <c:ser>
          <c:idx val="3"/>
          <c:order val="3"/>
          <c:tx>
            <c:strRef>
              <c:f>データシート!$A$30</c:f>
              <c:strCache>
                <c:ptCount val="1"/>
                <c:pt idx="0">
                  <c:v>南木曽町国民健康保険特別会計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0.52</c:v>
                </c:pt>
                <c:pt idx="2">
                  <c:v>#N/A</c:v>
                </c:pt>
                <c:pt idx="3">
                  <c:v>0.47</c:v>
                </c:pt>
                <c:pt idx="4">
                  <c:v>#N/A</c:v>
                </c:pt>
                <c:pt idx="5">
                  <c:v>0.25</c:v>
                </c:pt>
                <c:pt idx="6">
                  <c:v>#N/A</c:v>
                </c:pt>
                <c:pt idx="7">
                  <c:v>0.18</c:v>
                </c:pt>
                <c:pt idx="8">
                  <c:v>#N/A</c:v>
                </c:pt>
                <c:pt idx="9">
                  <c:v>7.0000000000000007E-2</c:v>
                </c:pt>
              </c:numCache>
            </c:numRef>
          </c:val>
          <c:extLst>
            <c:ext xmlns:c16="http://schemas.microsoft.com/office/drawing/2014/chart" uri="{C3380CC4-5D6E-409C-BE32-E72D297353CC}">
              <c16:uniqueId val="{00000003-69B4-4658-B569-53AB0F408471}"/>
            </c:ext>
          </c:extLst>
        </c:ser>
        <c:ser>
          <c:idx val="4"/>
          <c:order val="4"/>
          <c:tx>
            <c:strRef>
              <c:f>データシート!$A$31</c:f>
              <c:strCache>
                <c:ptCount val="1"/>
                <c:pt idx="0">
                  <c:v>南木曽町後期高齢者医療特別会計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0.11</c:v>
                </c:pt>
                <c:pt idx="4">
                  <c:v>#N/A</c:v>
                </c:pt>
                <c:pt idx="5">
                  <c:v>0.09</c:v>
                </c:pt>
                <c:pt idx="6">
                  <c:v>#N/A</c:v>
                </c:pt>
                <c:pt idx="7">
                  <c:v>0.06</c:v>
                </c:pt>
                <c:pt idx="8">
                  <c:v>#N/A</c:v>
                </c:pt>
                <c:pt idx="9">
                  <c:v>7.0000000000000007E-2</c:v>
                </c:pt>
              </c:numCache>
            </c:numRef>
          </c:val>
          <c:extLst>
            <c:ext xmlns:c16="http://schemas.microsoft.com/office/drawing/2014/chart" uri="{C3380CC4-5D6E-409C-BE32-E72D297353CC}">
              <c16:uniqueId val="{00000004-69B4-4658-B569-53AB0F408471}"/>
            </c:ext>
          </c:extLst>
        </c:ser>
        <c:ser>
          <c:idx val="5"/>
          <c:order val="5"/>
          <c:tx>
            <c:strRef>
              <c:f>データシート!$A$32</c:f>
              <c:strCache>
                <c:ptCount val="1"/>
                <c:pt idx="0">
                  <c:v>南木曽町農業集落排水事業会計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0.13</c:v>
                </c:pt>
                <c:pt idx="6">
                  <c:v>#N/A</c:v>
                </c:pt>
                <c:pt idx="7">
                  <c:v>0.19</c:v>
                </c:pt>
                <c:pt idx="8">
                  <c:v>#N/A</c:v>
                </c:pt>
                <c:pt idx="9">
                  <c:v>0.21</c:v>
                </c:pt>
              </c:numCache>
            </c:numRef>
          </c:val>
          <c:extLst>
            <c:ext xmlns:c16="http://schemas.microsoft.com/office/drawing/2014/chart" uri="{C3380CC4-5D6E-409C-BE32-E72D297353CC}">
              <c16:uniqueId val="{00000005-69B4-4658-B569-53AB0F408471}"/>
            </c:ext>
          </c:extLst>
        </c:ser>
        <c:ser>
          <c:idx val="6"/>
          <c:order val="6"/>
          <c:tx>
            <c:strRef>
              <c:f>データシート!$A$33</c:f>
              <c:strCache>
                <c:ptCount val="1"/>
                <c:pt idx="0">
                  <c:v>南木曽町特定環境保全公共下水道事業会計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0.05</c:v>
                </c:pt>
                <c:pt idx="6">
                  <c:v>#N/A</c:v>
                </c:pt>
                <c:pt idx="7">
                  <c:v>0.13</c:v>
                </c:pt>
                <c:pt idx="8">
                  <c:v>#N/A</c:v>
                </c:pt>
                <c:pt idx="9">
                  <c:v>0.24</c:v>
                </c:pt>
              </c:numCache>
            </c:numRef>
          </c:val>
          <c:extLst>
            <c:ext xmlns:c16="http://schemas.microsoft.com/office/drawing/2014/chart" uri="{C3380CC4-5D6E-409C-BE32-E72D297353CC}">
              <c16:uniqueId val="{00000006-69B4-4658-B569-53AB0F408471}"/>
            </c:ext>
          </c:extLst>
        </c:ser>
        <c:ser>
          <c:idx val="7"/>
          <c:order val="7"/>
          <c:tx>
            <c:strRef>
              <c:f>データシート!$A$34</c:f>
              <c:strCache>
                <c:ptCount val="1"/>
                <c:pt idx="0">
                  <c:v>南木曽町浄化槽市町村整備推進事業会計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#N/A</c:v>
                </c:pt>
                <c:pt idx="5">
                  <c:v>0.5</c:v>
                </c:pt>
                <c:pt idx="6">
                  <c:v>#N/A</c:v>
                </c:pt>
                <c:pt idx="7">
                  <c:v>0.69</c:v>
                </c:pt>
                <c:pt idx="8">
                  <c:v>#N/A</c:v>
                </c:pt>
                <c:pt idx="9">
                  <c:v>0.8</c:v>
                </c:pt>
              </c:numCache>
            </c:numRef>
          </c:val>
          <c:extLst>
            <c:ext xmlns:c16="http://schemas.microsoft.com/office/drawing/2014/chart" uri="{C3380CC4-5D6E-409C-BE32-E72D297353CC}">
              <c16:uniqueId val="{00000007-69B4-4658-B569-53AB0F408471}"/>
            </c:ext>
          </c:extLst>
        </c:ser>
        <c:ser>
          <c:idx val="8"/>
          <c:order val="8"/>
          <c:tx>
            <c:strRef>
              <c:f>データシート!$A$35</c:f>
              <c:strCache>
                <c:ptCount val="1"/>
                <c:pt idx="0">
                  <c:v>南木曽町簡易水道事業会計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0.36</c:v>
                </c:pt>
                <c:pt idx="6">
                  <c:v>#N/A</c:v>
                </c:pt>
                <c:pt idx="7">
                  <c:v>5.27</c:v>
                </c:pt>
                <c:pt idx="8">
                  <c:v>#N/A</c:v>
                </c:pt>
                <c:pt idx="9">
                  <c:v>1.48</c:v>
                </c:pt>
              </c:numCache>
            </c:numRef>
          </c:val>
          <c:extLst>
            <c:ext xmlns:c16="http://schemas.microsoft.com/office/drawing/2014/chart" uri="{C3380CC4-5D6E-409C-BE32-E72D297353CC}">
              <c16:uniqueId val="{00000008-69B4-4658-B569-53AB0F4084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3.23</c:v>
                </c:pt>
                <c:pt idx="2">
                  <c:v>#N/A</c:v>
                </c:pt>
                <c:pt idx="3">
                  <c:v>5.14</c:v>
                </c:pt>
                <c:pt idx="4">
                  <c:v>#N/A</c:v>
                </c:pt>
                <c:pt idx="5">
                  <c:v>5.66</c:v>
                </c:pt>
                <c:pt idx="6">
                  <c:v>#N/A</c:v>
                </c:pt>
                <c:pt idx="7">
                  <c:v>5.07</c:v>
                </c:pt>
                <c:pt idx="8">
                  <c:v>#N/A</c:v>
                </c:pt>
                <c:pt idx="9">
                  <c:v>4.22</c:v>
                </c:pt>
              </c:numCache>
            </c:numRef>
          </c:val>
          <c:extLst>
            <c:ext xmlns:c16="http://schemas.microsoft.com/office/drawing/2014/chart" uri="{C3380CC4-5D6E-409C-BE32-E72D297353CC}">
              <c16:uniqueId val="{00000009-69B4-4658-B569-53AB0F4084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420</c:v>
                </c:pt>
                <c:pt idx="5">
                  <c:v>411</c:v>
                </c:pt>
                <c:pt idx="8">
                  <c:v>420</c:v>
                </c:pt>
                <c:pt idx="11">
                  <c:v>418</c:v>
                </c:pt>
                <c:pt idx="14">
                  <c:v>400</c:v>
                </c:pt>
              </c:numCache>
            </c:numRef>
          </c:val>
          <c:extLst>
            <c:ext xmlns:c16="http://schemas.microsoft.com/office/drawing/2014/chart" uri="{C3380CC4-5D6E-409C-BE32-E72D297353CC}">
              <c16:uniqueId val="{00000000-83AD-4273-BA40-F3D3BF31EC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AD-4273-BA40-F3D3BF31EC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AD-4273-BA40-F3D3BF31EC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16</c:v>
                </c:pt>
                <c:pt idx="9">
                  <c:v>14</c:v>
                </c:pt>
                <c:pt idx="12">
                  <c:v>14</c:v>
                </c:pt>
              </c:numCache>
            </c:numRef>
          </c:val>
          <c:extLst>
            <c:ext xmlns:c16="http://schemas.microsoft.com/office/drawing/2014/chart" uri="{C3380CC4-5D6E-409C-BE32-E72D297353CC}">
              <c16:uniqueId val="{00000003-83AD-4273-BA40-F3D3BF31EC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97</c:v>
                </c:pt>
                <c:pt idx="3">
                  <c:v>126</c:v>
                </c:pt>
                <c:pt idx="6">
                  <c:v>113</c:v>
                </c:pt>
                <c:pt idx="9">
                  <c:v>131</c:v>
                </c:pt>
                <c:pt idx="12">
                  <c:v>164</c:v>
                </c:pt>
              </c:numCache>
            </c:numRef>
          </c:val>
          <c:extLst>
            <c:ext xmlns:c16="http://schemas.microsoft.com/office/drawing/2014/chart" uri="{C3380CC4-5D6E-409C-BE32-E72D297353CC}">
              <c16:uniqueId val="{00000004-83AD-4273-BA40-F3D3BF31EC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AD-4273-BA40-F3D3BF31EC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AD-4273-BA40-F3D3BF31EC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418</c:v>
                </c:pt>
                <c:pt idx="3">
                  <c:v>423</c:v>
                </c:pt>
                <c:pt idx="6">
                  <c:v>464</c:v>
                </c:pt>
                <c:pt idx="9">
                  <c:v>454</c:v>
                </c:pt>
                <c:pt idx="12">
                  <c:v>473</c:v>
                </c:pt>
              </c:numCache>
            </c:numRef>
          </c:val>
          <c:extLst>
            <c:ext xmlns:c16="http://schemas.microsoft.com/office/drawing/2014/chart" uri="{C3380CC4-5D6E-409C-BE32-E72D297353CC}">
              <c16:uniqueId val="{00000007-83AD-4273-BA40-F3D3BF31EC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c:v>
                </c:pt>
                <c:pt idx="2">
                  <c:v>#N/A</c:v>
                </c:pt>
                <c:pt idx="3">
                  <c:v>#N/A</c:v>
                </c:pt>
                <c:pt idx="4">
                  <c:v>154</c:v>
                </c:pt>
                <c:pt idx="5">
                  <c:v>#N/A</c:v>
                </c:pt>
                <c:pt idx="6">
                  <c:v>#N/A</c:v>
                </c:pt>
                <c:pt idx="7">
                  <c:v>173</c:v>
                </c:pt>
                <c:pt idx="8">
                  <c:v>#N/A</c:v>
                </c:pt>
                <c:pt idx="9">
                  <c:v>#N/A</c:v>
                </c:pt>
                <c:pt idx="10">
                  <c:v>181</c:v>
                </c:pt>
                <c:pt idx="11">
                  <c:v>#N/A</c:v>
                </c:pt>
                <c:pt idx="12">
                  <c:v>#N/A</c:v>
                </c:pt>
                <c:pt idx="13">
                  <c:v>251</c:v>
                </c:pt>
                <c:pt idx="14">
                  <c:v>#N/A</c:v>
                </c:pt>
              </c:numCache>
            </c:numRef>
          </c:val>
          <c:smooth val="0"/>
          <c:extLst>
            <c:ext xmlns:c16="http://schemas.microsoft.com/office/drawing/2014/chart" uri="{C3380CC4-5D6E-409C-BE32-E72D297353CC}">
              <c16:uniqueId val="{00000008-83AD-4273-BA40-F3D3BF31EC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4032</c:v>
                </c:pt>
                <c:pt idx="5">
                  <c:v>3751</c:v>
                </c:pt>
                <c:pt idx="8">
                  <c:v>3522</c:v>
                </c:pt>
                <c:pt idx="11">
                  <c:v>3285</c:v>
                </c:pt>
                <c:pt idx="14">
                  <c:v>4052</c:v>
                </c:pt>
              </c:numCache>
            </c:numRef>
          </c:val>
          <c:extLst>
            <c:ext xmlns:c16="http://schemas.microsoft.com/office/drawing/2014/chart" uri="{C3380CC4-5D6E-409C-BE32-E72D297353CC}">
              <c16:uniqueId val="{00000000-E953-410B-9492-BF50D3945A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c:v>
                </c:pt>
                <c:pt idx="5">
                  <c:v>50</c:v>
                </c:pt>
                <c:pt idx="8">
                  <c:v>43</c:v>
                </c:pt>
                <c:pt idx="11">
                  <c:v>37</c:v>
                </c:pt>
                <c:pt idx="14">
                  <c:v>30</c:v>
                </c:pt>
              </c:numCache>
            </c:numRef>
          </c:val>
          <c:extLst>
            <c:ext xmlns:c16="http://schemas.microsoft.com/office/drawing/2014/chart" uri="{C3380CC4-5D6E-409C-BE32-E72D297353CC}">
              <c16:uniqueId val="{00000001-E953-410B-9492-BF50D3945A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1878</c:v>
                </c:pt>
                <c:pt idx="5">
                  <c:v>1907</c:v>
                </c:pt>
                <c:pt idx="8">
                  <c:v>2152</c:v>
                </c:pt>
                <c:pt idx="11">
                  <c:v>2272</c:v>
                </c:pt>
                <c:pt idx="14">
                  <c:v>2411</c:v>
                </c:pt>
              </c:numCache>
            </c:numRef>
          </c:val>
          <c:extLst>
            <c:ext xmlns:c16="http://schemas.microsoft.com/office/drawing/2014/chart" uri="{C3380CC4-5D6E-409C-BE32-E72D297353CC}">
              <c16:uniqueId val="{00000002-E953-410B-9492-BF50D3945A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53-410B-9492-BF50D3945A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53-410B-9492-BF50D3945A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53-410B-9492-BF50D3945A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847</c:v>
                </c:pt>
                <c:pt idx="3">
                  <c:v>645</c:v>
                </c:pt>
                <c:pt idx="6">
                  <c:v>832</c:v>
                </c:pt>
                <c:pt idx="9">
                  <c:v>820</c:v>
                </c:pt>
                <c:pt idx="12">
                  <c:v>785</c:v>
                </c:pt>
              </c:numCache>
            </c:numRef>
          </c:val>
          <c:extLst>
            <c:ext xmlns:c16="http://schemas.microsoft.com/office/drawing/2014/chart" uri="{C3380CC4-5D6E-409C-BE32-E72D297353CC}">
              <c16:uniqueId val="{00000006-E953-410B-9492-BF50D3945A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66</c:v>
                </c:pt>
                <c:pt idx="6">
                  <c:v>65</c:v>
                </c:pt>
                <c:pt idx="9">
                  <c:v>78</c:v>
                </c:pt>
                <c:pt idx="12">
                  <c:v>75</c:v>
                </c:pt>
              </c:numCache>
            </c:numRef>
          </c:val>
          <c:extLst>
            <c:ext xmlns:c16="http://schemas.microsoft.com/office/drawing/2014/chart" uri="{C3380CC4-5D6E-409C-BE32-E72D297353CC}">
              <c16:uniqueId val="{00000007-E953-410B-9492-BF50D3945A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1473</c:v>
                </c:pt>
                <c:pt idx="3">
                  <c:v>1382</c:v>
                </c:pt>
                <c:pt idx="6">
                  <c:v>1202</c:v>
                </c:pt>
                <c:pt idx="9">
                  <c:v>1053</c:v>
                </c:pt>
                <c:pt idx="12">
                  <c:v>968</c:v>
                </c:pt>
              </c:numCache>
            </c:numRef>
          </c:val>
          <c:extLst>
            <c:ext xmlns:c16="http://schemas.microsoft.com/office/drawing/2014/chart" uri="{C3380CC4-5D6E-409C-BE32-E72D297353CC}">
              <c16:uniqueId val="{00000008-E953-410B-9492-BF50D3945A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53-410B-9492-BF50D3945A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3858</c:v>
                </c:pt>
                <c:pt idx="3">
                  <c:v>4174</c:v>
                </c:pt>
                <c:pt idx="6">
                  <c:v>4030</c:v>
                </c:pt>
                <c:pt idx="9">
                  <c:v>3861</c:v>
                </c:pt>
                <c:pt idx="12">
                  <c:v>3871</c:v>
                </c:pt>
              </c:numCache>
            </c:numRef>
          </c:val>
          <c:extLst>
            <c:ext xmlns:c16="http://schemas.microsoft.com/office/drawing/2014/chart" uri="{C3380CC4-5D6E-409C-BE32-E72D297353CC}">
              <c16:uniqueId val="{0000000A-E953-410B-9492-BF50D3945A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293</c:v>
                </c:pt>
                <c:pt idx="2">
                  <c:v>#N/A</c:v>
                </c:pt>
                <c:pt idx="3">
                  <c:v>#N/A</c:v>
                </c:pt>
                <c:pt idx="4">
                  <c:v>558</c:v>
                </c:pt>
                <c:pt idx="5">
                  <c:v>#N/A</c:v>
                </c:pt>
                <c:pt idx="6">
                  <c:v>#N/A</c:v>
                </c:pt>
                <c:pt idx="7">
                  <c:v>411</c:v>
                </c:pt>
                <c:pt idx="8">
                  <c:v>#N/A</c:v>
                </c:pt>
                <c:pt idx="9">
                  <c:v>#N/A</c:v>
                </c:pt>
                <c:pt idx="10">
                  <c:v>217</c:v>
                </c:pt>
                <c:pt idx="11">
                  <c:v>#N/A</c:v>
                </c:pt>
                <c:pt idx="12">
                  <c:v>#N/A</c:v>
                </c:pt>
                <c:pt idx="13">
                  <c:v>0</c:v>
                </c:pt>
                <c:pt idx="14">
                  <c:v>#N/A</c:v>
                </c:pt>
              </c:numCache>
            </c:numRef>
          </c:val>
          <c:smooth val="0"/>
          <c:extLst>
            <c:ext xmlns:c16="http://schemas.microsoft.com/office/drawing/2014/chart" uri="{C3380CC4-5D6E-409C-BE32-E72D297353CC}">
              <c16:uniqueId val="{0000000B-E953-410B-9492-BF50D3945A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882</c:v>
                </c:pt>
                <c:pt idx="1">
                  <c:v>960</c:v>
                </c:pt>
                <c:pt idx="2">
                  <c:v>990</c:v>
                </c:pt>
              </c:numCache>
            </c:numRef>
          </c:val>
          <c:extLst>
            <c:ext xmlns:c16="http://schemas.microsoft.com/office/drawing/2014/chart" uri="{C3380CC4-5D6E-409C-BE32-E72D297353CC}">
              <c16:uniqueId val="{00000000-F071-4D3E-91BE-52944DB889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383</c:v>
                </c:pt>
                <c:pt idx="1">
                  <c:v>350</c:v>
                </c:pt>
                <c:pt idx="2">
                  <c:v>370</c:v>
                </c:pt>
              </c:numCache>
            </c:numRef>
          </c:val>
          <c:extLst>
            <c:ext xmlns:c16="http://schemas.microsoft.com/office/drawing/2014/chart" uri="{C3380CC4-5D6E-409C-BE32-E72D297353CC}">
              <c16:uniqueId val="{00000001-F071-4D3E-91BE-52944DB889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699</c:v>
                </c:pt>
                <c:pt idx="1">
                  <c:v>776</c:v>
                </c:pt>
                <c:pt idx="2">
                  <c:v>866</c:v>
                </c:pt>
              </c:numCache>
            </c:numRef>
          </c:val>
          <c:extLst>
            <c:ext xmlns:c16="http://schemas.microsoft.com/office/drawing/2014/chart" uri="{C3380CC4-5D6E-409C-BE32-E72D297353CC}">
              <c16:uniqueId val="{00000002-F071-4D3E-91BE-52944DB889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元利償還金は、大型事業の償還開始に伴い増額となった。</a:t>
          </a:r>
        </a:p>
        <a:p>
          <a:r>
            <a:rPr kumimoji="1" lang="ja-JP" altLang="en-US" sz="1400">
              <a:latin typeface="ＭＳ ゴシック" pitchFamily="49" charset="-128"/>
              <a:ea typeface="ＭＳ ゴシック" pitchFamily="49" charset="-128"/>
            </a:rPr>
            <a:t>公営企業債の元利償還金に対する繰入金は、料金収入の減少から増加となった。</a:t>
          </a:r>
        </a:p>
        <a:p>
          <a:r>
            <a:rPr kumimoji="1" lang="ja-JP" altLang="en-US" sz="1400">
              <a:latin typeface="ＭＳ ゴシック" pitchFamily="49" charset="-128"/>
              <a:ea typeface="ＭＳ ゴシック" pitchFamily="49" charset="-128"/>
            </a:rPr>
            <a:t>算入公債費等は、定期償還により減少傾向であったが増加に転じている。できる限り交付税措置のある起債により借入を行い、減少幅を少なく抑えるようにしている。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将来負担額の地方債現在高及び公営企業債等繰入見込み額は、借入を抑制したことにより減少傾向であり今後も横ばいで推移すると見込まれる。</a:t>
          </a:r>
        </a:p>
        <a:p>
          <a:r>
            <a:rPr kumimoji="1" lang="ja-JP" altLang="en-US" sz="1400">
              <a:latin typeface="ＭＳ ゴシック" pitchFamily="49" charset="-128"/>
              <a:ea typeface="ＭＳ ゴシック" pitchFamily="49" charset="-128"/>
            </a:rPr>
            <a:t>充当可能財源等は、事業実施により減少してきた基金を計画に基づいて目的基金を積み立てを行い充当可能基金は増加した。それらにより将来負担比率の分子がマイナスとなった。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・これは、決算積立による財政調整基金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百万円、公共施設総合管理基金で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百万円増加した一方で、事業の財源となるふるさと振興基金等で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百万円による基金の取り崩しによる減少などが主な要因である。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を策定しており、これに基いた計画的な特定目的基金の積み立て、取崩しにより事業の安定化を図り、昨今の自然災害をはじめとする緊急を要する事態への備えとして町の自主財源（町税）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寄附目的事業へ利用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森林整備計画に基づく森林整備事業へ利用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公共施設調査費へ利用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町、実施計画に基づいた公共施設総合管理基金等の取り崩しを実施し、令和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年度以降に計画されている公共施設整備に向けて公共施設総合管理基金の積立を行った。また、森林環境譲与税、ふるさと納税について基金へ次年度事業への財源とするため積立を行った。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いずれも町の長期計画により計画的な積立を行い事業を実施したことによる増減である。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公共施設個別施設計画の策定により、施設を安全に利用するために計画的に目的に沿った基金積立を行い、事業を確実に進められる基金の利用を行う。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百円となり、積立により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百万円と財政健全化と自然災害をはじめとする緊急を要する事態への備えとして町の自主財源（町税）の２箇年分（約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百万円以上の積立を確保できるように進めてきているが、財源不足額や、災害、国補正等の対応については、財源調整的な基金の取り崩し等により対応してきた。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百万円の取崩しをおこない、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百万円の積立分が増加となったものである。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・昨今の自然災害をはじめとする緊急を要する事態への備えとして、災害復旧期間町の財政規模の２箇年分（約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億円）の財政調整基金を確保するために段階的に積立を行う。（目標額達成は令和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百万円の積立分が増加となったものである。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実施してきた広域ごみ焼却施設の更新、今後は木曽寮建設等大型事業による償還が始まることから、今後の財政状況を考慮し、公債費が増加することに対応するため、計画的な基金積立を今後も行っていくことが必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
3,734
215.93
4,398,189
4,222,488
111,486
2,636,468
3,871,349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人口の減少や全国平均を上回る高齢化率に加え、町内の基幹産業の低迷により財政基盤が弱い状況である。第</a:t>
          </a:r>
          <a:r>
            <a:rPr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次南木曽町総合計画に沿った施策を実行し、「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住んで良かった、暮らしてよかった、住むなら南木曽町」</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を展開しつつ行政の効率化に努めることにより、財政の健全化を</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図る</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4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類似団体の平均前後を推移している状況となっている。今後も公債費や人件費の抑制など行政改革の取組みを通じて義務的経費の削減に努め、財政の弾力化を図る。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26881</xdr:rowOff>
    </xdr:from>
    <xdr:to>
      <xdr:col>23</xdr:col>
      <xdr:colOff>133350</xdr:colOff>
      <xdr:row>61</xdr:row>
      <xdr:rowOff>55033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8533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61</xdr:row>
      <xdr:rowOff>26881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56096"/>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61</xdr:row>
      <xdr:rowOff>14817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5609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61</xdr:row>
      <xdr:rowOff>139488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7326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20760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147531</xdr:rowOff>
    </xdr:from>
    <xdr:to>
      <xdr:col>19</xdr:col>
      <xdr:colOff>184150</xdr:colOff>
      <xdr:row>61</xdr:row>
      <xdr:rowOff>77681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62458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20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75794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人当たり人件費・物件費が高い水準にあるのは、主に公民館などの施設が多いことや妻籠宿保存事業に係る職員の配置による人件費が要因となっている。</a:t>
          </a:r>
        </a:p>
        <a:p>
          <a:r>
            <a:rPr kumimoji="1" lang="ja-JP" altLang="en-US" sz="1300">
              <a:latin typeface="ＭＳ Ｐゴシック" panose="020B0600070205080204" pitchFamily="50" charset="-128"/>
              <a:ea typeface="ＭＳ Ｐゴシック" panose="020B0600070205080204" pitchFamily="50" charset="-128"/>
            </a:rPr>
            <a:t>今後は、施設の統廃合や民間でも実施可能な部分については、指定管理者制度の導入などによる委託化の検討を行っていく。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164271</xdr:rowOff>
    </xdr:from>
    <xdr:to>
      <xdr:col>23</xdr:col>
      <xdr:colOff>133350</xdr:colOff>
      <xdr:row>81</xdr:row>
      <xdr:rowOff>9122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80271"/>
          <a:ext cx="838200" cy="1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156493</xdr:rowOff>
    </xdr:from>
    <xdr:to>
      <xdr:col>19</xdr:col>
      <xdr:colOff>133350</xdr:colOff>
      <xdr:row>80</xdr:row>
      <xdr:rowOff>164271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72493"/>
          <a:ext cx="889000" cy="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133308</xdr:rowOff>
    </xdr:from>
    <xdr:to>
      <xdr:col>15</xdr:col>
      <xdr:colOff>82550</xdr:colOff>
      <xdr:row>80</xdr:row>
      <xdr:rowOff>156493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49308"/>
          <a:ext cx="889000" cy="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82646</xdr:rowOff>
    </xdr:from>
    <xdr:to>
      <xdr:col>11</xdr:col>
      <xdr:colOff>31750</xdr:colOff>
      <xdr:row>80</xdr:row>
      <xdr:rowOff>133308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98646"/>
          <a:ext cx="889000" cy="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129772</xdr:rowOff>
    </xdr:from>
    <xdr:to>
      <xdr:col>23</xdr:col>
      <xdr:colOff>184150</xdr:colOff>
      <xdr:row>81</xdr:row>
      <xdr:rowOff>59922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4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146299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9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113471</xdr:rowOff>
    </xdr:from>
    <xdr:to>
      <xdr:col>19</xdr:col>
      <xdr:colOff>184150</xdr:colOff>
      <xdr:row>81</xdr:row>
      <xdr:rowOff>43621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53798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98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105693</xdr:rowOff>
    </xdr:from>
    <xdr:to>
      <xdr:col>15</xdr:col>
      <xdr:colOff>133350</xdr:colOff>
      <xdr:row>81</xdr:row>
      <xdr:rowOff>35843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46020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82508</xdr:rowOff>
    </xdr:from>
    <xdr:to>
      <xdr:col>11</xdr:col>
      <xdr:colOff>82550</xdr:colOff>
      <xdr:row>81</xdr:row>
      <xdr:rowOff>12658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22835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31846</xdr:rowOff>
    </xdr:from>
    <xdr:to>
      <xdr:col>7</xdr:col>
      <xdr:colOff>31750</xdr:colOff>
      <xdr:row>80</xdr:row>
      <xdr:rowOff>133446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143623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職員の年齢構成が高くなっているため類似団体の平均を上回っている。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定数管理の適正化に努めることにより類似団体平均水準まで低下するよう努める。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781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781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5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125589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当町は地形的に山に囲まれており、地域が点在しているため水道管理施設等が多いこと、また、妻籠宿保存対策等に職員を配置しているため比較的多い水準にある。</a:t>
          </a:r>
        </a:p>
        <a:p>
          <a:r>
            <a:rPr kumimoji="1" lang="ja-JP" altLang="en-US" sz="1300">
              <a:latin typeface="ＭＳ Ｐゴシック" panose="020B0600070205080204" pitchFamily="50" charset="-128"/>
              <a:ea typeface="ＭＳ Ｐゴシック" panose="020B0600070205080204" pitchFamily="50" charset="-128"/>
            </a:rPr>
            <a:t>今後は、第</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期南木曽町総合計画のもと、より適切ね定員管理に努める。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134186</xdr:rowOff>
    </xdr:from>
    <xdr:to>
      <xdr:col>81</xdr:col>
      <xdr:colOff>44450</xdr:colOff>
      <xdr:row>60</xdr:row>
      <xdr:rowOff>147055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1186"/>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134186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00877"/>
          <a:ext cx="8890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109453</xdr:rowOff>
    </xdr:from>
    <xdr:to>
      <xdr:col>72</xdr:col>
      <xdr:colOff>203200</xdr:colOff>
      <xdr:row>60</xdr:row>
      <xdr:rowOff>113877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96453"/>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109453</xdr:rowOff>
    </xdr:from>
    <xdr:to>
      <xdr:col>68</xdr:col>
      <xdr:colOff>152400</xdr:colOff>
      <xdr:row>60</xdr:row>
      <xdr:rowOff>111464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9645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96255</xdr:rowOff>
    </xdr:from>
    <xdr:to>
      <xdr:col>81</xdr:col>
      <xdr:colOff>95250</xdr:colOff>
      <xdr:row>61</xdr:row>
      <xdr:rowOff>26405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68332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5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83386</xdr:rowOff>
    </xdr:from>
    <xdr:to>
      <xdr:col>77</xdr:col>
      <xdr:colOff>95250</xdr:colOff>
      <xdr:row>61</xdr:row>
      <xdr:rowOff>13536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169763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5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149454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58653</xdr:rowOff>
    </xdr:from>
    <xdr:to>
      <xdr:col>68</xdr:col>
      <xdr:colOff>203200</xdr:colOff>
      <xdr:row>60</xdr:row>
      <xdr:rowOff>160253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170430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60664</xdr:rowOff>
    </xdr:from>
    <xdr:to>
      <xdr:col>64</xdr:col>
      <xdr:colOff>152400</xdr:colOff>
      <xdr:row>60</xdr:row>
      <xdr:rowOff>162264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147041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広域連合を含めた大型事業の実施により、一部の繰り上償還を実施したものの実質公債費比率は上昇に転じている。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期南木曽町総合計画のもと、地元住民との意見交換を図り引き続き自立推進の精神で、適切な事業計画及び実施により新規起債発行の抑制に努める。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97790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9412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164677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97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84244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令和５年度において将来負担比率が０となった。要因は、借入の抑制による将来負担額の減、財政調整基金や減債基金等の積み立てを行い、充当可能財源の増加を図った。</a:t>
          </a:r>
        </a:p>
        <a:p>
          <a:r>
            <a:rPr kumimoji="1" lang="ja-JP" altLang="en-US" sz="1300">
              <a:latin typeface="ＭＳ Ｐゴシック" panose="020B0600070205080204" pitchFamily="50" charset="-128"/>
              <a:ea typeface="ＭＳ Ｐゴシック" panose="020B0600070205080204" pitchFamily="50" charset="-128"/>
            </a:rPr>
            <a:t>今後も自立精神に沿った事業を実施することで、地方債の新規発行の抑制し、財政の健全化に努める。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163407</xdr:rowOff>
    </xdr:from>
    <xdr:to>
      <xdr:col>77</xdr:col>
      <xdr:colOff>44450</xdr:colOff>
      <xdr:row>15</xdr:row>
      <xdr:rowOff>154834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63707"/>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154834</xdr:rowOff>
    </xdr:from>
    <xdr:to>
      <xdr:col>72</xdr:col>
      <xdr:colOff>203200</xdr:colOff>
      <xdr:row>16</xdr:row>
      <xdr:rowOff>162348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26584"/>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98531</xdr:rowOff>
    </xdr:from>
    <xdr:to>
      <xdr:col>68</xdr:col>
      <xdr:colOff>152400</xdr:colOff>
      <xdr:row>16</xdr:row>
      <xdr:rowOff>162348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670281"/>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112607</xdr:rowOff>
    </xdr:from>
    <xdr:to>
      <xdr:col>77</xdr:col>
      <xdr:colOff>95250</xdr:colOff>
      <xdr:row>15</xdr:row>
      <xdr:rowOff>42757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27534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9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104034</xdr:rowOff>
    </xdr:from>
    <xdr:to>
      <xdr:col>73</xdr:col>
      <xdr:colOff>44450</xdr:colOff>
      <xdr:row>16</xdr:row>
      <xdr:rowOff>34184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18961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111548</xdr:rowOff>
    </xdr:from>
    <xdr:to>
      <xdr:col>68</xdr:col>
      <xdr:colOff>203200</xdr:colOff>
      <xdr:row>17</xdr:row>
      <xdr:rowOff>41698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26475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47731</xdr:rowOff>
    </xdr:from>
    <xdr:to>
      <xdr:col>64</xdr:col>
      <xdr:colOff>152400</xdr:colOff>
      <xdr:row>15</xdr:row>
      <xdr:rowOff>149331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134108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0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
3,734
215.93
4,398,189
4,222,488
111,486
2,636,468
3,871,349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類似団体平均と比較すると、人件費に係る経常収支比率が下回っている状況だが、人口減少に伴い更に人件費関係経費全体について抑制する必要がある。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町施設の一部を指定管理や委託をしているが、類似団体を下回ってい</a:t>
          </a:r>
        </a:p>
        <a:p>
          <a:r>
            <a:rPr kumimoji="1" lang="ja-JP" altLang="en-US" sz="1300">
              <a:latin typeface="ＭＳ Ｐゴシック" panose="020B0600070205080204" pitchFamily="50" charset="-128"/>
              <a:ea typeface="ＭＳ Ｐゴシック" panose="020B0600070205080204" pitchFamily="50" charset="-128"/>
            </a:rPr>
            <a:t>る状況である。これからも上回らないように努める。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142240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6568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30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58420</xdr:rowOff>
    </xdr:from>
    <xdr:to>
      <xdr:col>73</xdr:col>
      <xdr:colOff>180975</xdr:colOff>
      <xdr:row>15</xdr:row>
      <xdr:rowOff>62230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30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33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91440</xdr:rowOff>
    </xdr:from>
    <xdr:to>
      <xdr:col>78</xdr:col>
      <xdr:colOff>120650</xdr:colOff>
      <xdr:row>16</xdr:row>
      <xdr:rowOff>21590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31767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45720</xdr:rowOff>
    </xdr:from>
    <xdr:to>
      <xdr:col>65</xdr:col>
      <xdr:colOff>53975</xdr:colOff>
      <xdr:row>15</xdr:row>
      <xdr:rowOff>147320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157497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経費や障害者等関係経費、児童手当などにより増加傾向であったが、横ばいとなっている。類似団体内平均以下となっているが、高齢化により上昇傾向すると推測されるため、それをなるべく抑えるように</a:t>
          </a:r>
        </a:p>
        <a:p>
          <a:r>
            <a:rPr kumimoji="1" lang="ja-JP" altLang="en-US" sz="1300">
              <a:latin typeface="ＭＳ Ｐゴシック" panose="020B0600070205080204" pitchFamily="50" charset="-128"/>
              <a:ea typeface="ＭＳ Ｐゴシック" panose="020B0600070205080204" pitchFamily="50" charset="-128"/>
            </a:rPr>
            <a:t>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類似団体平均を大きく下回った要因は、簡易水道及び下水道事業が法適用されたことにより、特別会計児に繰出金としていたものが一部補助費等に性質を振分けを行ったことによるものである。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人口の減や節水志向、新型コロナウイルスの影響による観光客の減少による宿泊施設の水道利用の減少などから料金収入は未だ減少したままとなっていることが要因である。料金収入の確保及び維持管理費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56</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9292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59</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1390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3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163847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5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水道、下水道３会計が法適用により当該会計へ繰出金としていた費用の性質を補助費等としたことが平均を大きく上回った要因である。</a:t>
          </a:r>
        </a:p>
        <a:p>
          <a:r>
            <a:rPr kumimoji="1" lang="ja-JP" altLang="en-US" sz="1300">
              <a:latin typeface="ＭＳ Ｐゴシック" panose="020B0600070205080204" pitchFamily="50" charset="-128"/>
              <a:ea typeface="ＭＳ Ｐゴシック" panose="020B0600070205080204" pitchFamily="50" charset="-128"/>
            </a:rPr>
            <a:t>当町には土地開発公社や第３セクター等の大型外郭団体はないが、</a:t>
          </a:r>
        </a:p>
        <a:p>
          <a:r>
            <a:rPr kumimoji="1" lang="ja-JP" altLang="en-US" sz="1300">
              <a:latin typeface="ＭＳ Ｐゴシック" panose="020B0600070205080204" pitchFamily="50" charset="-128"/>
              <a:ea typeface="ＭＳ Ｐゴシック" panose="020B0600070205080204" pitchFamily="50" charset="-128"/>
            </a:rPr>
            <a:t>最も影響の大きい広域連合負担金が大型事業の実施により更に増加したこと、事業会計操出も上昇傾向であることから注意が必要である。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39</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2838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912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586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167657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の借入による元金返済が開始されておらず、今後数年以内に増加傾向になることが見込まれている。また、公営企業債の元利償還金に対する繰出金等の純元利償還金も増加傾向となっていることから事業会計の料金値上げによる健全化を図りながら、総合計画に沿った地方債の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68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45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45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45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年々増加傾向であり、類似団体平均と比較すると若干下回っており、経常経費が抑制され改善されていることが見える。今後も上回らないように会計全体で経常経費の抑制を図る。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771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27940</xdr:rowOff>
    </xdr:from>
    <xdr:to>
      <xdr:col>78</xdr:col>
      <xdr:colOff>69850</xdr:colOff>
      <xdr:row>76</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866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27940</xdr:rowOff>
    </xdr:from>
    <xdr:to>
      <xdr:col>73</xdr:col>
      <xdr:colOff>180975</xdr:colOff>
      <xdr:row>76</xdr:row>
      <xdr:rowOff>62230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8669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76</xdr:row>
      <xdr:rowOff>157480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924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148590</xdr:rowOff>
    </xdr:from>
    <xdr:to>
      <xdr:col>74</xdr:col>
      <xdr:colOff>31750</xdr:colOff>
      <xdr:row>75</xdr:row>
      <xdr:rowOff>78740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88917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123207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99573</xdr:rowOff>
    </xdr:from>
    <xdr:to>
      <xdr:col>29</xdr:col>
      <xdr:colOff>127000</xdr:colOff>
      <xdr:row>16</xdr:row>
      <xdr:rowOff>136744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90398"/>
          <a:ext cx="647700" cy="37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84351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751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136744</xdr:rowOff>
    </xdr:from>
    <xdr:to>
      <xdr:col>26</xdr:col>
      <xdr:colOff>50800</xdr:colOff>
      <xdr:row>16</xdr:row>
      <xdr:rowOff>141663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27569"/>
          <a:ext cx="698500" cy="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141663</xdr:rowOff>
    </xdr:from>
    <xdr:to>
      <xdr:col>22</xdr:col>
      <xdr:colOff>114300</xdr:colOff>
      <xdr:row>16</xdr:row>
      <xdr:rowOff>159242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32488"/>
          <a:ext cx="698500" cy="1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159242</xdr:rowOff>
    </xdr:from>
    <xdr:to>
      <xdr:col>18</xdr:col>
      <xdr:colOff>177800</xdr:colOff>
      <xdr:row>17</xdr:row>
      <xdr:rowOff>24919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50067"/>
          <a:ext cx="698500" cy="3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48773</xdr:rowOff>
    </xdr:from>
    <xdr:to>
      <xdr:col>29</xdr:col>
      <xdr:colOff>177800</xdr:colOff>
      <xdr:row>16</xdr:row>
      <xdr:rowOff>150373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39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65300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8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85944</xdr:rowOff>
    </xdr:from>
    <xdr:to>
      <xdr:col>26</xdr:col>
      <xdr:colOff>101600</xdr:colOff>
      <xdr:row>17</xdr:row>
      <xdr:rowOff>16094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76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26271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4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90863</xdr:rowOff>
    </xdr:from>
    <xdr:to>
      <xdr:col>22</xdr:col>
      <xdr:colOff>165100</xdr:colOff>
      <xdr:row>17</xdr:row>
      <xdr:rowOff>21013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8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31190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5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108442</xdr:rowOff>
    </xdr:from>
    <xdr:to>
      <xdr:col>19</xdr:col>
      <xdr:colOff>38100</xdr:colOff>
      <xdr:row>17</xdr:row>
      <xdr:rowOff>38592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9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48769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6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145569</xdr:rowOff>
    </xdr:from>
    <xdr:to>
      <xdr:col>15</xdr:col>
      <xdr:colOff>101600</xdr:colOff>
      <xdr:row>17</xdr:row>
      <xdr:rowOff>75719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3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60496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30800</xdr:rowOff>
    </xdr:from>
    <xdr:to>
      <xdr:col>29</xdr:col>
      <xdr:colOff>127000</xdr:colOff>
      <xdr:row>36</xdr:row>
      <xdr:rowOff>145505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984050"/>
          <a:ext cx="647700" cy="114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145505</xdr:rowOff>
    </xdr:from>
    <xdr:to>
      <xdr:col>26</xdr:col>
      <xdr:colOff>50800</xdr:colOff>
      <xdr:row>36</xdr:row>
      <xdr:rowOff>161867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98755"/>
          <a:ext cx="698500" cy="1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161867</xdr:rowOff>
    </xdr:from>
    <xdr:to>
      <xdr:col>22</xdr:col>
      <xdr:colOff>114300</xdr:colOff>
      <xdr:row>37</xdr:row>
      <xdr:rowOff>20615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115117"/>
          <a:ext cx="698500" cy="3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20615</xdr:rowOff>
    </xdr:from>
    <xdr:to>
      <xdr:col>18</xdr:col>
      <xdr:colOff>177800</xdr:colOff>
      <xdr:row>37</xdr:row>
      <xdr:rowOff>85600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145315"/>
          <a:ext cx="698500" cy="6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322900</xdr:rowOff>
    </xdr:from>
    <xdr:to>
      <xdr:col>29</xdr:col>
      <xdr:colOff>177800</xdr:colOff>
      <xdr:row>36</xdr:row>
      <xdr:rowOff>81600</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3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167977</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94705</xdr:rowOff>
    </xdr:from>
    <xdr:to>
      <xdr:col>26</xdr:col>
      <xdr:colOff>101600</xdr:colOff>
      <xdr:row>37</xdr:row>
      <xdr:rowOff>24855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04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206482</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816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111067</xdr:rowOff>
    </xdr:from>
    <xdr:to>
      <xdr:col>22</xdr:col>
      <xdr:colOff>165100</xdr:colOff>
      <xdr:row>37</xdr:row>
      <xdr:rowOff>41217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06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222844</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8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141265</xdr:rowOff>
    </xdr:from>
    <xdr:to>
      <xdr:col>19</xdr:col>
      <xdr:colOff>38100</xdr:colOff>
      <xdr:row>37</xdr:row>
      <xdr:rowOff>71415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09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253042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86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34800</xdr:rowOff>
    </xdr:from>
    <xdr:to>
      <xdr:col>15</xdr:col>
      <xdr:colOff>101600</xdr:colOff>
      <xdr:row>37</xdr:row>
      <xdr:rowOff>136400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5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121177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
3,734
215.93
4,398,189
4,222,488
111,486
2,636,468
3,871,349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157288</xdr:rowOff>
    </xdr:from>
    <xdr:to>
      <xdr:col>24</xdr:col>
      <xdr:colOff>63500</xdr:colOff>
      <xdr:row>36</xdr:row>
      <xdr:rowOff>16002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58038"/>
          <a:ext cx="8382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xdr:rowOff>
    </xdr:from>
    <xdr:to>
      <xdr:col>19</xdr:col>
      <xdr:colOff>177800</xdr:colOff>
      <xdr:row>36</xdr:row>
      <xdr:rowOff>20359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88202"/>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20359</xdr:rowOff>
    </xdr:from>
    <xdr:to>
      <xdr:col>15</xdr:col>
      <xdr:colOff>50800</xdr:colOff>
      <xdr:row>36</xdr:row>
      <xdr:rowOff>24218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92559"/>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24218</xdr:rowOff>
    </xdr:from>
    <xdr:to>
      <xdr:col>10</xdr:col>
      <xdr:colOff>114300</xdr:colOff>
      <xdr:row>36</xdr:row>
      <xdr:rowOff>100008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96418"/>
          <a:ext cx="889000" cy="7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106488</xdr:rowOff>
    </xdr:from>
    <xdr:to>
      <xdr:col>24</xdr:col>
      <xdr:colOff>114300</xdr:colOff>
      <xdr:row>36</xdr:row>
      <xdr:rowOff>36638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84915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136652</xdr:rowOff>
    </xdr:from>
    <xdr:to>
      <xdr:col>20</xdr:col>
      <xdr:colOff>38100</xdr:colOff>
      <xdr:row>36</xdr:row>
      <xdr:rowOff>66802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83329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1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141009</xdr:rowOff>
    </xdr:from>
    <xdr:to>
      <xdr:col>15</xdr:col>
      <xdr:colOff>101600</xdr:colOff>
      <xdr:row>36</xdr:row>
      <xdr:rowOff>71159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87686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1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144868</xdr:rowOff>
    </xdr:from>
    <xdr:to>
      <xdr:col>10</xdr:col>
      <xdr:colOff>165100</xdr:colOff>
      <xdr:row>36</xdr:row>
      <xdr:rowOff>75018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91545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49208</xdr:rowOff>
    </xdr:from>
    <xdr:to>
      <xdr:col>6</xdr:col>
      <xdr:colOff>38100</xdr:colOff>
      <xdr:row>36</xdr:row>
      <xdr:rowOff>150808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141935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1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90023</xdr:rowOff>
    </xdr:from>
    <xdr:to>
      <xdr:col>24</xdr:col>
      <xdr:colOff>63500</xdr:colOff>
      <xdr:row>57</xdr:row>
      <xdr:rowOff>90222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62673"/>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90023</xdr:rowOff>
    </xdr:from>
    <xdr:to>
      <xdr:col>19</xdr:col>
      <xdr:colOff>177800</xdr:colOff>
      <xdr:row>57</xdr:row>
      <xdr:rowOff>98895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2673"/>
          <a:ext cx="8890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98895</xdr:rowOff>
    </xdr:from>
    <xdr:to>
      <xdr:col>15</xdr:col>
      <xdr:colOff>50800</xdr:colOff>
      <xdr:row>57</xdr:row>
      <xdr:rowOff>129021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71545"/>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129021</xdr:rowOff>
    </xdr:from>
    <xdr:to>
      <xdr:col>10</xdr:col>
      <xdr:colOff>114300</xdr:colOff>
      <xdr:row>57</xdr:row>
      <xdr:rowOff>134454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01671"/>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39422</xdr:rowOff>
    </xdr:from>
    <xdr:to>
      <xdr:col>24</xdr:col>
      <xdr:colOff>114300</xdr:colOff>
      <xdr:row>57</xdr:row>
      <xdr:rowOff>141022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125799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39223</xdr:rowOff>
    </xdr:from>
    <xdr:to>
      <xdr:col>20</xdr:col>
      <xdr:colOff>38100</xdr:colOff>
      <xdr:row>57</xdr:row>
      <xdr:rowOff>140823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131950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0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48095</xdr:rowOff>
    </xdr:from>
    <xdr:to>
      <xdr:col>15</xdr:col>
      <xdr:colOff>101600</xdr:colOff>
      <xdr:row>57</xdr:row>
      <xdr:rowOff>149695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140822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1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78221</xdr:rowOff>
    </xdr:from>
    <xdr:to>
      <xdr:col>10</xdr:col>
      <xdr:colOff>165100</xdr:colOff>
      <xdr:row>58</xdr:row>
      <xdr:rowOff>8371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4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83654</xdr:rowOff>
    </xdr:from>
    <xdr:to>
      <xdr:col>6</xdr:col>
      <xdr:colOff>38100</xdr:colOff>
      <xdr:row>58</xdr:row>
      <xdr:rowOff>13804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4931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4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143652</xdr:rowOff>
    </xdr:from>
    <xdr:to>
      <xdr:col>24</xdr:col>
      <xdr:colOff>63500</xdr:colOff>
      <xdr:row>78</xdr:row>
      <xdr:rowOff>153894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16752"/>
          <a:ext cx="8382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153894</xdr:rowOff>
    </xdr:from>
    <xdr:to>
      <xdr:col>19</xdr:col>
      <xdr:colOff>177800</xdr:colOff>
      <xdr:row>78</xdr:row>
      <xdr:rowOff>156377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26994"/>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133507</xdr:rowOff>
    </xdr:from>
    <xdr:to>
      <xdr:col>15</xdr:col>
      <xdr:colOff>50800</xdr:colOff>
      <xdr:row>78</xdr:row>
      <xdr:rowOff>156377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06607"/>
          <a:ext cx="8890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133507</xdr:rowOff>
    </xdr:from>
    <xdr:to>
      <xdr:col>10</xdr:col>
      <xdr:colOff>114300</xdr:colOff>
      <xdr:row>78</xdr:row>
      <xdr:rowOff>170822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06607"/>
          <a:ext cx="889000" cy="3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92852</xdr:rowOff>
    </xdr:from>
    <xdr:to>
      <xdr:col>24</xdr:col>
      <xdr:colOff>114300</xdr:colOff>
      <xdr:row>79</xdr:row>
      <xdr:rowOff>23002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7779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103094</xdr:rowOff>
    </xdr:from>
    <xdr:to>
      <xdr:col>20</xdr:col>
      <xdr:colOff>38100</xdr:colOff>
      <xdr:row>79</xdr:row>
      <xdr:rowOff>33244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24371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105577</xdr:rowOff>
    </xdr:from>
    <xdr:to>
      <xdr:col>15</xdr:col>
      <xdr:colOff>101600</xdr:colOff>
      <xdr:row>79</xdr:row>
      <xdr:rowOff>35727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26854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7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82707</xdr:rowOff>
    </xdr:from>
    <xdr:to>
      <xdr:col>10</xdr:col>
      <xdr:colOff>165100</xdr:colOff>
      <xdr:row>79</xdr:row>
      <xdr:rowOff>12857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3984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120022</xdr:rowOff>
    </xdr:from>
    <xdr:to>
      <xdr:col>6</xdr:col>
      <xdr:colOff>38100</xdr:colOff>
      <xdr:row>79</xdr:row>
      <xdr:rowOff>50172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41299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2629</xdr:rowOff>
    </xdr:from>
    <xdr:to>
      <xdr:col>24</xdr:col>
      <xdr:colOff>63500</xdr:colOff>
      <xdr:row>96</xdr:row>
      <xdr:rowOff>85103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61829"/>
          <a:ext cx="8382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2629</xdr:rowOff>
    </xdr:from>
    <xdr:to>
      <xdr:col>19</xdr:col>
      <xdr:colOff>177800</xdr:colOff>
      <xdr:row>96</xdr:row>
      <xdr:rowOff>49746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61829"/>
          <a:ext cx="8890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49746</xdr:rowOff>
    </xdr:from>
    <xdr:to>
      <xdr:col>15</xdr:col>
      <xdr:colOff>50800</xdr:colOff>
      <xdr:row>97</xdr:row>
      <xdr:rowOff>27139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08946"/>
          <a:ext cx="889000" cy="1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119431</xdr:rowOff>
    </xdr:from>
    <xdr:to>
      <xdr:col>10</xdr:col>
      <xdr:colOff>114300</xdr:colOff>
      <xdr:row>97</xdr:row>
      <xdr:rowOff>27139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578631"/>
          <a:ext cx="889000" cy="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34303</xdr:rowOff>
    </xdr:from>
    <xdr:to>
      <xdr:col>24</xdr:col>
      <xdr:colOff>114300</xdr:colOff>
      <xdr:row>96</xdr:row>
      <xdr:rowOff>135903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12730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123279</xdr:rowOff>
    </xdr:from>
    <xdr:to>
      <xdr:col>20</xdr:col>
      <xdr:colOff>38100</xdr:colOff>
      <xdr:row>96</xdr:row>
      <xdr:rowOff>53429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44556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170396</xdr:rowOff>
    </xdr:from>
    <xdr:to>
      <xdr:col>15</xdr:col>
      <xdr:colOff>101600</xdr:colOff>
      <xdr:row>96</xdr:row>
      <xdr:rowOff>100546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91673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147789</xdr:rowOff>
    </xdr:from>
    <xdr:to>
      <xdr:col>10</xdr:col>
      <xdr:colOff>165100</xdr:colOff>
      <xdr:row>97</xdr:row>
      <xdr:rowOff>77939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69066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9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68631</xdr:rowOff>
    </xdr:from>
    <xdr:to>
      <xdr:col>6</xdr:col>
      <xdr:colOff>38100</xdr:colOff>
      <xdr:row>96</xdr:row>
      <xdr:rowOff>170231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161358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113544</xdr:rowOff>
    </xdr:from>
    <xdr:to>
      <xdr:col>55</xdr:col>
      <xdr:colOff>0</xdr:colOff>
      <xdr:row>36</xdr:row>
      <xdr:rowOff>32887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42844"/>
          <a:ext cx="838200" cy="26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32887</xdr:rowOff>
    </xdr:from>
    <xdr:to>
      <xdr:col>50</xdr:col>
      <xdr:colOff>114300</xdr:colOff>
      <xdr:row>36</xdr:row>
      <xdr:rowOff>146665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05087"/>
          <a:ext cx="889000" cy="1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50622</xdr:rowOff>
    </xdr:from>
    <xdr:to>
      <xdr:col>45</xdr:col>
      <xdr:colOff>177800</xdr:colOff>
      <xdr:row>36</xdr:row>
      <xdr:rowOff>146665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708472"/>
          <a:ext cx="889000" cy="6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50622</xdr:rowOff>
    </xdr:from>
    <xdr:to>
      <xdr:col>41</xdr:col>
      <xdr:colOff>50800</xdr:colOff>
      <xdr:row>39</xdr:row>
      <xdr:rowOff>43394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708472"/>
          <a:ext cx="889000" cy="10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62744</xdr:rowOff>
    </xdr:from>
    <xdr:to>
      <xdr:col>55</xdr:col>
      <xdr:colOff>50800</xdr:colOff>
      <xdr:row>34</xdr:row>
      <xdr:rowOff>164344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85621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4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153537</xdr:rowOff>
    </xdr:from>
    <xdr:to>
      <xdr:col>50</xdr:col>
      <xdr:colOff>165100</xdr:colOff>
      <xdr:row>36</xdr:row>
      <xdr:rowOff>83687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100214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2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95865</xdr:rowOff>
    </xdr:from>
    <xdr:to>
      <xdr:col>46</xdr:col>
      <xdr:colOff>38100</xdr:colOff>
      <xdr:row>37</xdr:row>
      <xdr:rowOff>26015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42542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171272</xdr:rowOff>
    </xdr:from>
    <xdr:to>
      <xdr:col>41</xdr:col>
      <xdr:colOff>101600</xdr:colOff>
      <xdr:row>33</xdr:row>
      <xdr:rowOff>101422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6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117949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3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164044</xdr:rowOff>
    </xdr:from>
    <xdr:to>
      <xdr:col>36</xdr:col>
      <xdr:colOff>165100</xdr:colOff>
      <xdr:row>39</xdr:row>
      <xdr:rowOff>94194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85321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77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113588</xdr:rowOff>
    </xdr:from>
    <xdr:to>
      <xdr:col>55</xdr:col>
      <xdr:colOff>0</xdr:colOff>
      <xdr:row>58</xdr:row>
      <xdr:rowOff>122804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57688"/>
          <a:ext cx="8382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75940</xdr:rowOff>
    </xdr:from>
    <xdr:to>
      <xdr:col>50</xdr:col>
      <xdr:colOff>114300</xdr:colOff>
      <xdr:row>58</xdr:row>
      <xdr:rowOff>113588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20040"/>
          <a:ext cx="889000" cy="3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75940</xdr:rowOff>
    </xdr:from>
    <xdr:to>
      <xdr:col>45</xdr:col>
      <xdr:colOff>177800</xdr:colOff>
      <xdr:row>58</xdr:row>
      <xdr:rowOff>99692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20040"/>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43028</xdr:rowOff>
    </xdr:from>
    <xdr:to>
      <xdr:col>41</xdr:col>
      <xdr:colOff>50800</xdr:colOff>
      <xdr:row>58</xdr:row>
      <xdr:rowOff>99692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87128"/>
          <a:ext cx="889000" cy="5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72004</xdr:rowOff>
    </xdr:from>
    <xdr:to>
      <xdr:col>55</xdr:col>
      <xdr:colOff>50800</xdr:colOff>
      <xdr:row>59</xdr:row>
      <xdr:rowOff>2154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158381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62788</xdr:rowOff>
    </xdr:from>
    <xdr:to>
      <xdr:col>50</xdr:col>
      <xdr:colOff>165100</xdr:colOff>
      <xdr:row>58</xdr:row>
      <xdr:rowOff>164388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9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25140</xdr:rowOff>
    </xdr:from>
    <xdr:to>
      <xdr:col>46</xdr:col>
      <xdr:colOff>38100</xdr:colOff>
      <xdr:row>58</xdr:row>
      <xdr:rowOff>126740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117867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6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48892</xdr:rowOff>
    </xdr:from>
    <xdr:to>
      <xdr:col>41</xdr:col>
      <xdr:colOff>101600</xdr:colOff>
      <xdr:row>58</xdr:row>
      <xdr:rowOff>150492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141619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8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163678</xdr:rowOff>
    </xdr:from>
    <xdr:to>
      <xdr:col>36</xdr:col>
      <xdr:colOff>165100</xdr:colOff>
      <xdr:row>58</xdr:row>
      <xdr:rowOff>93828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84955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02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23544</xdr:rowOff>
    </xdr:from>
    <xdr:to>
      <xdr:col>55</xdr:col>
      <xdr:colOff>0</xdr:colOff>
      <xdr:row>79</xdr:row>
      <xdr:rowOff>32319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68094"/>
          <a:ext cx="8382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103668</xdr:rowOff>
    </xdr:from>
    <xdr:to>
      <xdr:col>50</xdr:col>
      <xdr:colOff>114300</xdr:colOff>
      <xdr:row>79</xdr:row>
      <xdr:rowOff>32319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6768"/>
          <a:ext cx="889000" cy="1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103668</xdr:rowOff>
    </xdr:from>
    <xdr:to>
      <xdr:col>45</xdr:col>
      <xdr:colOff>177800</xdr:colOff>
      <xdr:row>78</xdr:row>
      <xdr:rowOff>132621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76768"/>
          <a:ext cx="889000" cy="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129570</xdr:rowOff>
    </xdr:from>
    <xdr:to>
      <xdr:col>41</xdr:col>
      <xdr:colOff>50800</xdr:colOff>
      <xdr:row>78</xdr:row>
      <xdr:rowOff>132621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2670"/>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144194</xdr:rowOff>
    </xdr:from>
    <xdr:to>
      <xdr:col>55</xdr:col>
      <xdr:colOff>50800</xdr:colOff>
      <xdr:row>79</xdr:row>
      <xdr:rowOff>74344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59121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152969</xdr:rowOff>
    </xdr:from>
    <xdr:to>
      <xdr:col>50</xdr:col>
      <xdr:colOff>165100</xdr:colOff>
      <xdr:row>79</xdr:row>
      <xdr:rowOff>83119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74246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52868</xdr:rowOff>
    </xdr:from>
    <xdr:to>
      <xdr:col>46</xdr:col>
      <xdr:colOff>38100</xdr:colOff>
      <xdr:row>78</xdr:row>
      <xdr:rowOff>154468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145595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81821</xdr:rowOff>
    </xdr:from>
    <xdr:to>
      <xdr:col>41</xdr:col>
      <xdr:colOff>101600</xdr:colOff>
      <xdr:row>79</xdr:row>
      <xdr:rowOff>11971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78770</xdr:rowOff>
    </xdr:from>
    <xdr:to>
      <xdr:col>36</xdr:col>
      <xdr:colOff>165100</xdr:colOff>
      <xdr:row>79</xdr:row>
      <xdr:rowOff>8920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57379</xdr:rowOff>
    </xdr:from>
    <xdr:to>
      <xdr:col>55</xdr:col>
      <xdr:colOff>0</xdr:colOff>
      <xdr:row>98</xdr:row>
      <xdr:rowOff>78690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59479"/>
          <a:ext cx="838200" cy="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57379</xdr:rowOff>
    </xdr:from>
    <xdr:to>
      <xdr:col>50</xdr:col>
      <xdr:colOff>114300</xdr:colOff>
      <xdr:row>98</xdr:row>
      <xdr:rowOff>68258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59479"/>
          <a:ext cx="889000" cy="1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68258</xdr:rowOff>
    </xdr:from>
    <xdr:to>
      <xdr:col>45</xdr:col>
      <xdr:colOff>177800</xdr:colOff>
      <xdr:row>98</xdr:row>
      <xdr:rowOff>87685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70358"/>
          <a:ext cx="889000" cy="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22747</xdr:rowOff>
    </xdr:from>
    <xdr:to>
      <xdr:col>41</xdr:col>
      <xdr:colOff>50800</xdr:colOff>
      <xdr:row>98</xdr:row>
      <xdr:rowOff>87685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24847"/>
          <a:ext cx="889000" cy="6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27890</xdr:rowOff>
    </xdr:from>
    <xdr:to>
      <xdr:col>55</xdr:col>
      <xdr:colOff>50800</xdr:colOff>
      <xdr:row>98</xdr:row>
      <xdr:rowOff>129490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6317</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6579</xdr:rowOff>
    </xdr:from>
    <xdr:to>
      <xdr:col>50</xdr:col>
      <xdr:colOff>165100</xdr:colOff>
      <xdr:row>98</xdr:row>
      <xdr:rowOff>108179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99306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90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17458</xdr:rowOff>
    </xdr:from>
    <xdr:to>
      <xdr:col>46</xdr:col>
      <xdr:colOff>38100</xdr:colOff>
      <xdr:row>98</xdr:row>
      <xdr:rowOff>119058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110185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91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36885</xdr:rowOff>
    </xdr:from>
    <xdr:to>
      <xdr:col>41</xdr:col>
      <xdr:colOff>101600</xdr:colOff>
      <xdr:row>98</xdr:row>
      <xdr:rowOff>138485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129612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93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143397</xdr:rowOff>
    </xdr:from>
    <xdr:to>
      <xdr:col>36</xdr:col>
      <xdr:colOff>165100</xdr:colOff>
      <xdr:row>98</xdr:row>
      <xdr:rowOff>73547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64674</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86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10733</xdr:rowOff>
    </xdr:from>
    <xdr:to>
      <xdr:col>85</xdr:col>
      <xdr:colOff>127000</xdr:colOff>
      <xdr:row>39</xdr:row>
      <xdr:rowOff>37291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97283"/>
          <a:ext cx="838200" cy="2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10733</xdr:rowOff>
    </xdr:from>
    <xdr:to>
      <xdr:col>81</xdr:col>
      <xdr:colOff>50800</xdr:colOff>
      <xdr:row>39</xdr:row>
      <xdr:rowOff>16397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97283"/>
          <a:ext cx="8890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16397</xdr:rowOff>
    </xdr:from>
    <xdr:to>
      <xdr:col>76</xdr:col>
      <xdr:colOff>114300</xdr:colOff>
      <xdr:row>39</xdr:row>
      <xdr:rowOff>75062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02947"/>
          <a:ext cx="8890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75062</xdr:rowOff>
    </xdr:from>
    <xdr:to>
      <xdr:col>71</xdr:col>
      <xdr:colOff>177800</xdr:colOff>
      <xdr:row>39</xdr:row>
      <xdr:rowOff>92723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61612"/>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157941</xdr:rowOff>
    </xdr:from>
    <xdr:to>
      <xdr:col>85</xdr:col>
      <xdr:colOff>177800</xdr:colOff>
      <xdr:row>39</xdr:row>
      <xdr:rowOff>88091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72868</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131383</xdr:rowOff>
    </xdr:from>
    <xdr:to>
      <xdr:col>81</xdr:col>
      <xdr:colOff>101600</xdr:colOff>
      <xdr:row>39</xdr:row>
      <xdr:rowOff>61533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52660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137047</xdr:rowOff>
    </xdr:from>
    <xdr:to>
      <xdr:col>76</xdr:col>
      <xdr:colOff>165100</xdr:colOff>
      <xdr:row>39</xdr:row>
      <xdr:rowOff>67197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58324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24262</xdr:rowOff>
    </xdr:from>
    <xdr:to>
      <xdr:col>72</xdr:col>
      <xdr:colOff>38100</xdr:colOff>
      <xdr:row>39</xdr:row>
      <xdr:rowOff>125862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116989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80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41923</xdr:rowOff>
    </xdr:from>
    <xdr:to>
      <xdr:col>67</xdr:col>
      <xdr:colOff>101600</xdr:colOff>
      <xdr:row>39</xdr:row>
      <xdr:rowOff>143523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134650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82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23685</xdr:rowOff>
    </xdr:from>
    <xdr:to>
      <xdr:col>85</xdr:col>
      <xdr:colOff>127000</xdr:colOff>
      <xdr:row>77</xdr:row>
      <xdr:rowOff>23845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25335"/>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23845</xdr:rowOff>
    </xdr:from>
    <xdr:to>
      <xdr:col>81</xdr:col>
      <xdr:colOff>50800</xdr:colOff>
      <xdr:row>77</xdr:row>
      <xdr:rowOff>43025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25495"/>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43025</xdr:rowOff>
    </xdr:from>
    <xdr:to>
      <xdr:col>76</xdr:col>
      <xdr:colOff>114300</xdr:colOff>
      <xdr:row>77</xdr:row>
      <xdr:rowOff>69993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44675"/>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69993</xdr:rowOff>
    </xdr:from>
    <xdr:to>
      <xdr:col>71</xdr:col>
      <xdr:colOff>177800</xdr:colOff>
      <xdr:row>77</xdr:row>
      <xdr:rowOff>77650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71643"/>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144335</xdr:rowOff>
    </xdr:from>
    <xdr:to>
      <xdr:col>85</xdr:col>
      <xdr:colOff>177800</xdr:colOff>
      <xdr:row>77</xdr:row>
      <xdr:rowOff>74485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122762</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5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144495</xdr:rowOff>
    </xdr:from>
    <xdr:to>
      <xdr:col>81</xdr:col>
      <xdr:colOff>101600</xdr:colOff>
      <xdr:row>77</xdr:row>
      <xdr:rowOff>74645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65772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32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163675</xdr:rowOff>
    </xdr:from>
    <xdr:to>
      <xdr:col>76</xdr:col>
      <xdr:colOff>165100</xdr:colOff>
      <xdr:row>77</xdr:row>
      <xdr:rowOff>93825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84952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328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19193</xdr:rowOff>
    </xdr:from>
    <xdr:to>
      <xdr:col>72</xdr:col>
      <xdr:colOff>38100</xdr:colOff>
      <xdr:row>77</xdr:row>
      <xdr:rowOff>120793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111920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331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26850</xdr:rowOff>
    </xdr:from>
    <xdr:to>
      <xdr:col>67</xdr:col>
      <xdr:colOff>101600</xdr:colOff>
      <xdr:row>77</xdr:row>
      <xdr:rowOff>128450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119577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332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41745</xdr:rowOff>
    </xdr:from>
    <xdr:to>
      <xdr:col>85</xdr:col>
      <xdr:colOff>127000</xdr:colOff>
      <xdr:row>98</xdr:row>
      <xdr:rowOff>51801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43845"/>
          <a:ext cx="8382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149290</xdr:rowOff>
    </xdr:from>
    <xdr:to>
      <xdr:col>81</xdr:col>
      <xdr:colOff>50800</xdr:colOff>
      <xdr:row>98</xdr:row>
      <xdr:rowOff>51801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79940"/>
          <a:ext cx="889000" cy="7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149290</xdr:rowOff>
    </xdr:from>
    <xdr:to>
      <xdr:col>76</xdr:col>
      <xdr:colOff>114300</xdr:colOff>
      <xdr:row>98</xdr:row>
      <xdr:rowOff>73099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79940"/>
          <a:ext cx="889000" cy="9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73099</xdr:rowOff>
    </xdr:from>
    <xdr:to>
      <xdr:col>71</xdr:col>
      <xdr:colOff>177800</xdr:colOff>
      <xdr:row>98</xdr:row>
      <xdr:rowOff>82065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519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162395</xdr:rowOff>
    </xdr:from>
    <xdr:to>
      <xdr:col>85</xdr:col>
      <xdr:colOff>177800</xdr:colOff>
      <xdr:row>98</xdr:row>
      <xdr:rowOff>92545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77322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1001</xdr:rowOff>
    </xdr:from>
    <xdr:to>
      <xdr:col>81</xdr:col>
      <xdr:colOff>101600</xdr:colOff>
      <xdr:row>98</xdr:row>
      <xdr:rowOff>102601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93728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98490</xdr:rowOff>
    </xdr:from>
    <xdr:to>
      <xdr:col>76</xdr:col>
      <xdr:colOff>165100</xdr:colOff>
      <xdr:row>98</xdr:row>
      <xdr:rowOff>28640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19767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22299</xdr:rowOff>
    </xdr:from>
    <xdr:to>
      <xdr:col>72</xdr:col>
      <xdr:colOff>38100</xdr:colOff>
      <xdr:row>98</xdr:row>
      <xdr:rowOff>123899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115026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31265</xdr:rowOff>
    </xdr:from>
    <xdr:to>
      <xdr:col>67</xdr:col>
      <xdr:colOff>101600</xdr:colOff>
      <xdr:row>98</xdr:row>
      <xdr:rowOff>132865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123992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2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125961</xdr:rowOff>
    </xdr:from>
    <xdr:to>
      <xdr:col>116</xdr:col>
      <xdr:colOff>63500</xdr:colOff>
      <xdr:row>57</xdr:row>
      <xdr:rowOff>131265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98611"/>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131265</xdr:rowOff>
    </xdr:from>
    <xdr:to>
      <xdr:col>111</xdr:col>
      <xdr:colOff>177800</xdr:colOff>
      <xdr:row>57</xdr:row>
      <xdr:rowOff>135517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03915"/>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120314</xdr:rowOff>
    </xdr:from>
    <xdr:to>
      <xdr:col>107</xdr:col>
      <xdr:colOff>50800</xdr:colOff>
      <xdr:row>57</xdr:row>
      <xdr:rowOff>135517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892964"/>
          <a:ext cx="8890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120314</xdr:rowOff>
    </xdr:from>
    <xdr:to>
      <xdr:col>102</xdr:col>
      <xdr:colOff>114300</xdr:colOff>
      <xdr:row>57</xdr:row>
      <xdr:rowOff>123996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892964"/>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75161</xdr:rowOff>
    </xdr:from>
    <xdr:to>
      <xdr:col>116</xdr:col>
      <xdr:colOff>114300</xdr:colOff>
      <xdr:row>58</xdr:row>
      <xdr:rowOff>5311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98038</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80465</xdr:rowOff>
    </xdr:from>
    <xdr:to>
      <xdr:col>112</xdr:col>
      <xdr:colOff>38100</xdr:colOff>
      <xdr:row>58</xdr:row>
      <xdr:rowOff>10615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27142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2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84717</xdr:rowOff>
    </xdr:from>
    <xdr:to>
      <xdr:col>107</xdr:col>
      <xdr:colOff>101600</xdr:colOff>
      <xdr:row>58</xdr:row>
      <xdr:rowOff>14867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31394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3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69514</xdr:rowOff>
    </xdr:from>
    <xdr:to>
      <xdr:col>102</xdr:col>
      <xdr:colOff>165100</xdr:colOff>
      <xdr:row>57</xdr:row>
      <xdr:rowOff>171114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162241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9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73196</xdr:rowOff>
    </xdr:from>
    <xdr:to>
      <xdr:col>98</xdr:col>
      <xdr:colOff>38100</xdr:colOff>
      <xdr:row>58</xdr:row>
      <xdr:rowOff>3346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165923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3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39216</xdr:rowOff>
    </xdr:from>
    <xdr:to>
      <xdr:col>116</xdr:col>
      <xdr:colOff>63500</xdr:colOff>
      <xdr:row>77</xdr:row>
      <xdr:rowOff>167818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40866"/>
          <a:ext cx="838200" cy="1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39216</xdr:rowOff>
    </xdr:from>
    <xdr:to>
      <xdr:col>111</xdr:col>
      <xdr:colOff>177800</xdr:colOff>
      <xdr:row>77</xdr:row>
      <xdr:rowOff>48603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40866"/>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12809</xdr:rowOff>
    </xdr:from>
    <xdr:to>
      <xdr:col>107</xdr:col>
      <xdr:colOff>50800</xdr:colOff>
      <xdr:row>77</xdr:row>
      <xdr:rowOff>48603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43009"/>
          <a:ext cx="889000" cy="2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12809</xdr:rowOff>
    </xdr:from>
    <xdr:to>
      <xdr:col>102</xdr:col>
      <xdr:colOff>114300</xdr:colOff>
      <xdr:row>76</xdr:row>
      <xdr:rowOff>42394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43009"/>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117018</xdr:rowOff>
    </xdr:from>
    <xdr:to>
      <xdr:col>116</xdr:col>
      <xdr:colOff>114300</xdr:colOff>
      <xdr:row>78</xdr:row>
      <xdr:rowOff>47168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31945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159866</xdr:rowOff>
    </xdr:from>
    <xdr:to>
      <xdr:col>112</xdr:col>
      <xdr:colOff>38100</xdr:colOff>
      <xdr:row>77</xdr:row>
      <xdr:rowOff>90016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81143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8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169253</xdr:rowOff>
    </xdr:from>
    <xdr:to>
      <xdr:col>107</xdr:col>
      <xdr:colOff>101600</xdr:colOff>
      <xdr:row>77</xdr:row>
      <xdr:rowOff>99403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90530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133459</xdr:rowOff>
    </xdr:from>
    <xdr:to>
      <xdr:col>102</xdr:col>
      <xdr:colOff>165100</xdr:colOff>
      <xdr:row>76</xdr:row>
      <xdr:rowOff>63609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54736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8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163044</xdr:rowOff>
    </xdr:from>
    <xdr:to>
      <xdr:col>98</xdr:col>
      <xdr:colOff>38100</xdr:colOff>
      <xdr:row>76</xdr:row>
      <xdr:rowOff>93194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84321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千円と昨年度から増加している。主な構成項目である人件費は、住民一人当た</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千円となっており、類似団体平均を並みとなっている。</a:t>
          </a:r>
        </a:p>
        <a:p>
          <a:r>
            <a:rPr kumimoji="1" lang="ja-JP" altLang="en-US" sz="1300">
              <a:latin typeface="ＭＳ Ｐゴシック" panose="020B0600070205080204" pitchFamily="50" charset="-128"/>
              <a:ea typeface="ＭＳ Ｐゴシック" panose="020B0600070205080204" pitchFamily="50" charset="-128"/>
            </a:rPr>
            <a:t>・補助費等は、木曽広域連合負担金が増額により住民一人当たり</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千円となった。依然類似団体を上回り、高止まりのままとなっている。</a:t>
          </a:r>
        </a:p>
        <a:p>
          <a:r>
            <a:rPr kumimoji="1" lang="ja-JP" altLang="en-US" sz="1300">
              <a:latin typeface="ＭＳ Ｐゴシック" panose="020B0600070205080204" pitchFamily="50" charset="-128"/>
              <a:ea typeface="ＭＳ Ｐゴシック" panose="020B0600070205080204" pitchFamily="50" charset="-128"/>
            </a:rPr>
            <a:t>・扶助費は、児童福祉関係扶助費により減少し、類似団体平均を下回る状況となっている。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千円となっており、類似団体と比較して一人当たりコストは低い水準にある。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
3,734
215.93
4,398,189
4,222,488
111,486
2,636,468
3,871,349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98781</xdr:rowOff>
    </xdr:from>
    <xdr:to>
      <xdr:col>24</xdr:col>
      <xdr:colOff>63500</xdr:colOff>
      <xdr:row>37</xdr:row>
      <xdr:rowOff>143615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42431"/>
          <a:ext cx="838200" cy="4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98781</xdr:rowOff>
    </xdr:from>
    <xdr:to>
      <xdr:col>19</xdr:col>
      <xdr:colOff>177800</xdr:colOff>
      <xdr:row>37</xdr:row>
      <xdr:rowOff>167989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42431"/>
          <a:ext cx="8890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167989</xdr:rowOff>
    </xdr:from>
    <xdr:to>
      <xdr:col>15</xdr:col>
      <xdr:colOff>50800</xdr:colOff>
      <xdr:row>38</xdr:row>
      <xdr:rowOff>254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11639"/>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166074</xdr:rowOff>
    </xdr:from>
    <xdr:to>
      <xdr:col>10</xdr:col>
      <xdr:colOff>114300</xdr:colOff>
      <xdr:row>38</xdr:row>
      <xdr:rowOff>254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0972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92815</xdr:rowOff>
    </xdr:from>
    <xdr:to>
      <xdr:col>24</xdr:col>
      <xdr:colOff>114300</xdr:colOff>
      <xdr:row>38</xdr:row>
      <xdr:rowOff>22964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36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71242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47981</xdr:rowOff>
    </xdr:from>
    <xdr:to>
      <xdr:col>20</xdr:col>
      <xdr:colOff>38100</xdr:colOff>
      <xdr:row>37</xdr:row>
      <xdr:rowOff>149581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140708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4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117189</xdr:rowOff>
    </xdr:from>
    <xdr:to>
      <xdr:col>15</xdr:col>
      <xdr:colOff>101600</xdr:colOff>
      <xdr:row>38</xdr:row>
      <xdr:rowOff>47340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60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38466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120904</xdr:rowOff>
    </xdr:from>
    <xdr:to>
      <xdr:col>10</xdr:col>
      <xdr:colOff>165100</xdr:colOff>
      <xdr:row>38</xdr:row>
      <xdr:rowOff>51054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42181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115275</xdr:rowOff>
    </xdr:from>
    <xdr:to>
      <xdr:col>6</xdr:col>
      <xdr:colOff>38100</xdr:colOff>
      <xdr:row>38</xdr:row>
      <xdr:rowOff>45425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36551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55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94799</xdr:rowOff>
    </xdr:from>
    <xdr:to>
      <xdr:col>24</xdr:col>
      <xdr:colOff>63500</xdr:colOff>
      <xdr:row>57</xdr:row>
      <xdr:rowOff>120499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67449"/>
          <a:ext cx="838200" cy="2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94799</xdr:rowOff>
    </xdr:from>
    <xdr:to>
      <xdr:col>19</xdr:col>
      <xdr:colOff>177800</xdr:colOff>
      <xdr:row>57</xdr:row>
      <xdr:rowOff>108781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67449"/>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53796</xdr:rowOff>
    </xdr:from>
    <xdr:to>
      <xdr:col>15</xdr:col>
      <xdr:colOff>50800</xdr:colOff>
      <xdr:row>57</xdr:row>
      <xdr:rowOff>108781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54996"/>
          <a:ext cx="889000" cy="2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53796</xdr:rowOff>
    </xdr:from>
    <xdr:to>
      <xdr:col>10</xdr:col>
      <xdr:colOff>114300</xdr:colOff>
      <xdr:row>58</xdr:row>
      <xdr:rowOff>27748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54996"/>
          <a:ext cx="889000" cy="3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69699</xdr:rowOff>
    </xdr:from>
    <xdr:to>
      <xdr:col>24</xdr:col>
      <xdr:colOff>114300</xdr:colOff>
      <xdr:row>57</xdr:row>
      <xdr:rowOff>171299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156076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43999</xdr:rowOff>
    </xdr:from>
    <xdr:to>
      <xdr:col>20</xdr:col>
      <xdr:colOff>38100</xdr:colOff>
      <xdr:row>57</xdr:row>
      <xdr:rowOff>145599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136726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90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57981</xdr:rowOff>
    </xdr:from>
    <xdr:to>
      <xdr:col>15</xdr:col>
      <xdr:colOff>101600</xdr:colOff>
      <xdr:row>57</xdr:row>
      <xdr:rowOff>159581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150708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9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2996</xdr:rowOff>
    </xdr:from>
    <xdr:to>
      <xdr:col>10</xdr:col>
      <xdr:colOff>165100</xdr:colOff>
      <xdr:row>56</xdr:row>
      <xdr:rowOff>104596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95723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9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148398</xdr:rowOff>
    </xdr:from>
    <xdr:to>
      <xdr:col>6</xdr:col>
      <xdr:colOff>38100</xdr:colOff>
      <xdr:row>58</xdr:row>
      <xdr:rowOff>78548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69675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1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69703</xdr:rowOff>
    </xdr:from>
    <xdr:to>
      <xdr:col>24</xdr:col>
      <xdr:colOff>63500</xdr:colOff>
      <xdr:row>75</xdr:row>
      <xdr:rowOff>121668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57003"/>
          <a:ext cx="838200" cy="2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61226</xdr:rowOff>
    </xdr:from>
    <xdr:to>
      <xdr:col>19</xdr:col>
      <xdr:colOff>177800</xdr:colOff>
      <xdr:row>75</xdr:row>
      <xdr:rowOff>121668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19976"/>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61226</xdr:rowOff>
    </xdr:from>
    <xdr:to>
      <xdr:col>15</xdr:col>
      <xdr:colOff>50800</xdr:colOff>
      <xdr:row>76</xdr:row>
      <xdr:rowOff>19008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19976"/>
          <a:ext cx="889000" cy="1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19008</xdr:rowOff>
    </xdr:from>
    <xdr:to>
      <xdr:col>10</xdr:col>
      <xdr:colOff>114300</xdr:colOff>
      <xdr:row>76</xdr:row>
      <xdr:rowOff>30035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49208"/>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18903</xdr:rowOff>
    </xdr:from>
    <xdr:to>
      <xdr:col>24</xdr:col>
      <xdr:colOff>114300</xdr:colOff>
      <xdr:row>74</xdr:row>
      <xdr:rowOff>120503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41780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5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70868</xdr:rowOff>
    </xdr:from>
    <xdr:to>
      <xdr:col>20</xdr:col>
      <xdr:colOff>38100</xdr:colOff>
      <xdr:row>76</xdr:row>
      <xdr:rowOff>1017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296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163596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10426</xdr:rowOff>
    </xdr:from>
    <xdr:to>
      <xdr:col>15</xdr:col>
      <xdr:colOff>101600</xdr:colOff>
      <xdr:row>75</xdr:row>
      <xdr:rowOff>112026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103153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139658</xdr:rowOff>
    </xdr:from>
    <xdr:to>
      <xdr:col>10</xdr:col>
      <xdr:colOff>165100</xdr:colOff>
      <xdr:row>76</xdr:row>
      <xdr:rowOff>69808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60935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9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150685</xdr:rowOff>
    </xdr:from>
    <xdr:to>
      <xdr:col>6</xdr:col>
      <xdr:colOff>38100</xdr:colOff>
      <xdr:row>76</xdr:row>
      <xdr:rowOff>80835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0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157083</xdr:rowOff>
    </xdr:from>
    <xdr:to>
      <xdr:col>24</xdr:col>
      <xdr:colOff>63500</xdr:colOff>
      <xdr:row>98</xdr:row>
      <xdr:rowOff>44791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87733"/>
          <a:ext cx="838200" cy="5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34358</xdr:rowOff>
    </xdr:from>
    <xdr:to>
      <xdr:col>19</xdr:col>
      <xdr:colOff>177800</xdr:colOff>
      <xdr:row>98</xdr:row>
      <xdr:rowOff>44791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36458"/>
          <a:ext cx="889000" cy="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34358</xdr:rowOff>
    </xdr:from>
    <xdr:to>
      <xdr:col>15</xdr:col>
      <xdr:colOff>50800</xdr:colOff>
      <xdr:row>98</xdr:row>
      <xdr:rowOff>50628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36458"/>
          <a:ext cx="889000" cy="1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50628</xdr:rowOff>
    </xdr:from>
    <xdr:to>
      <xdr:col>10</xdr:col>
      <xdr:colOff>114300</xdr:colOff>
      <xdr:row>98</xdr:row>
      <xdr:rowOff>69915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52728"/>
          <a:ext cx="889000" cy="1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106283</xdr:rowOff>
    </xdr:from>
    <xdr:to>
      <xdr:col>24</xdr:col>
      <xdr:colOff>114300</xdr:colOff>
      <xdr:row>98</xdr:row>
      <xdr:rowOff>36433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21210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165441</xdr:rowOff>
    </xdr:from>
    <xdr:to>
      <xdr:col>20</xdr:col>
      <xdr:colOff>38100</xdr:colOff>
      <xdr:row>98</xdr:row>
      <xdr:rowOff>95591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86718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155008</xdr:rowOff>
    </xdr:from>
    <xdr:to>
      <xdr:col>15</xdr:col>
      <xdr:colOff>101600</xdr:colOff>
      <xdr:row>98</xdr:row>
      <xdr:rowOff>85158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76285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171278</xdr:rowOff>
    </xdr:from>
    <xdr:to>
      <xdr:col>10</xdr:col>
      <xdr:colOff>165100</xdr:colOff>
      <xdr:row>98</xdr:row>
      <xdr:rowOff>101428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92555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19115</xdr:rowOff>
    </xdr:from>
    <xdr:to>
      <xdr:col>6</xdr:col>
      <xdr:colOff>38100</xdr:colOff>
      <xdr:row>98</xdr:row>
      <xdr:rowOff>120715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111842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115824</xdr:rowOff>
    </xdr:from>
    <xdr:to>
      <xdr:col>55</xdr:col>
      <xdr:colOff>0</xdr:colOff>
      <xdr:row>38</xdr:row>
      <xdr:rowOff>117856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30924"/>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117856</xdr:rowOff>
    </xdr:from>
    <xdr:to>
      <xdr:col>50</xdr:col>
      <xdr:colOff>114300</xdr:colOff>
      <xdr:row>38</xdr:row>
      <xdr:rowOff>120015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3295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120015</xdr:rowOff>
    </xdr:from>
    <xdr:to>
      <xdr:col>45</xdr:col>
      <xdr:colOff>177800</xdr:colOff>
      <xdr:row>38</xdr:row>
      <xdr:rowOff>121031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5115"/>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121031</xdr:rowOff>
    </xdr:from>
    <xdr:to>
      <xdr:col>41</xdr:col>
      <xdr:colOff>50800</xdr:colOff>
      <xdr:row>38</xdr:row>
      <xdr:rowOff>122428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3613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65024</xdr:rowOff>
    </xdr:from>
    <xdr:to>
      <xdr:col>55</xdr:col>
      <xdr:colOff>50800</xdr:colOff>
      <xdr:row>38</xdr:row>
      <xdr:rowOff>166624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35323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67056</xdr:rowOff>
    </xdr:from>
    <xdr:to>
      <xdr:col>50</xdr:col>
      <xdr:colOff>165100</xdr:colOff>
      <xdr:row>38</xdr:row>
      <xdr:rowOff>168656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159783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69215</xdr:rowOff>
    </xdr:from>
    <xdr:to>
      <xdr:col>46</xdr:col>
      <xdr:colOff>38100</xdr:colOff>
      <xdr:row>38</xdr:row>
      <xdr:rowOff>170815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161942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7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70231</xdr:rowOff>
    </xdr:from>
    <xdr:to>
      <xdr:col>41</xdr:col>
      <xdr:colOff>101600</xdr:colOff>
      <xdr:row>39</xdr:row>
      <xdr:rowOff>381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162958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71628</xdr:rowOff>
    </xdr:from>
    <xdr:to>
      <xdr:col>36</xdr:col>
      <xdr:colOff>165100</xdr:colOff>
      <xdr:row>39</xdr:row>
      <xdr:rowOff>1778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164355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7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153170</xdr:rowOff>
    </xdr:from>
    <xdr:to>
      <xdr:col>55</xdr:col>
      <xdr:colOff>0</xdr:colOff>
      <xdr:row>59</xdr:row>
      <xdr:rowOff>10724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97270"/>
          <a:ext cx="838200" cy="2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10724</xdr:rowOff>
    </xdr:from>
    <xdr:to>
      <xdr:col>50</xdr:col>
      <xdr:colOff>114300</xdr:colOff>
      <xdr:row>59</xdr:row>
      <xdr:rowOff>16130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6274"/>
          <a:ext cx="8890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134989</xdr:rowOff>
    </xdr:from>
    <xdr:to>
      <xdr:col>45</xdr:col>
      <xdr:colOff>177800</xdr:colOff>
      <xdr:row>59</xdr:row>
      <xdr:rowOff>16130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79089"/>
          <a:ext cx="889000" cy="5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134989</xdr:rowOff>
    </xdr:from>
    <xdr:to>
      <xdr:col>41</xdr:col>
      <xdr:colOff>50800</xdr:colOff>
      <xdr:row>58</xdr:row>
      <xdr:rowOff>167254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79089"/>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102370</xdr:rowOff>
    </xdr:from>
    <xdr:to>
      <xdr:col>55</xdr:col>
      <xdr:colOff>50800</xdr:colOff>
      <xdr:row>59</xdr:row>
      <xdr:rowOff>32520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17297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131374</xdr:rowOff>
    </xdr:from>
    <xdr:to>
      <xdr:col>50</xdr:col>
      <xdr:colOff>165100</xdr:colOff>
      <xdr:row>59</xdr:row>
      <xdr:rowOff>61524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52651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6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136780</xdr:rowOff>
    </xdr:from>
    <xdr:to>
      <xdr:col>46</xdr:col>
      <xdr:colOff>38100</xdr:colOff>
      <xdr:row>59</xdr:row>
      <xdr:rowOff>66930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58057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84189</xdr:rowOff>
    </xdr:from>
    <xdr:to>
      <xdr:col>41</xdr:col>
      <xdr:colOff>101600</xdr:colOff>
      <xdr:row>59</xdr:row>
      <xdr:rowOff>14339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5466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116454</xdr:rowOff>
    </xdr:from>
    <xdr:to>
      <xdr:col>36</xdr:col>
      <xdr:colOff>165100</xdr:colOff>
      <xdr:row>59</xdr:row>
      <xdr:rowOff>46604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37731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145675</xdr:rowOff>
    </xdr:from>
    <xdr:to>
      <xdr:col>55</xdr:col>
      <xdr:colOff>0</xdr:colOff>
      <xdr:row>79</xdr:row>
      <xdr:rowOff>1825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18775"/>
          <a:ext cx="838200" cy="2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145675</xdr:rowOff>
    </xdr:from>
    <xdr:to>
      <xdr:col>50</xdr:col>
      <xdr:colOff>114300</xdr:colOff>
      <xdr:row>79</xdr:row>
      <xdr:rowOff>2691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18775"/>
          <a:ext cx="889000" cy="2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156079</xdr:rowOff>
    </xdr:from>
    <xdr:to>
      <xdr:col>45</xdr:col>
      <xdr:colOff>177800</xdr:colOff>
      <xdr:row>79</xdr:row>
      <xdr:rowOff>2691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29179"/>
          <a:ext cx="889000" cy="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156079</xdr:rowOff>
    </xdr:from>
    <xdr:to>
      <xdr:col>41</xdr:col>
      <xdr:colOff>50800</xdr:colOff>
      <xdr:row>79</xdr:row>
      <xdr:rowOff>6046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29179"/>
          <a:ext cx="889000" cy="2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122475</xdr:rowOff>
    </xdr:from>
    <xdr:to>
      <xdr:col>55</xdr:col>
      <xdr:colOff>50800</xdr:colOff>
      <xdr:row>79</xdr:row>
      <xdr:rowOff>52625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94875</xdr:rowOff>
    </xdr:from>
    <xdr:to>
      <xdr:col>50</xdr:col>
      <xdr:colOff>165100</xdr:colOff>
      <xdr:row>79</xdr:row>
      <xdr:rowOff>25025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16152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6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123341</xdr:rowOff>
    </xdr:from>
    <xdr:to>
      <xdr:col>46</xdr:col>
      <xdr:colOff>38100</xdr:colOff>
      <xdr:row>79</xdr:row>
      <xdr:rowOff>53491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44618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8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105279</xdr:rowOff>
    </xdr:from>
    <xdr:to>
      <xdr:col>41</xdr:col>
      <xdr:colOff>101600</xdr:colOff>
      <xdr:row>79</xdr:row>
      <xdr:rowOff>35429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126696</xdr:rowOff>
    </xdr:from>
    <xdr:to>
      <xdr:col>36</xdr:col>
      <xdr:colOff>165100</xdr:colOff>
      <xdr:row>79</xdr:row>
      <xdr:rowOff>56846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47973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5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118907</xdr:rowOff>
    </xdr:from>
    <xdr:to>
      <xdr:col>55</xdr:col>
      <xdr:colOff>0</xdr:colOff>
      <xdr:row>98</xdr:row>
      <xdr:rowOff>18092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49557"/>
          <a:ext cx="838200" cy="7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112793</xdr:rowOff>
    </xdr:from>
    <xdr:to>
      <xdr:col>50</xdr:col>
      <xdr:colOff>114300</xdr:colOff>
      <xdr:row>97</xdr:row>
      <xdr:rowOff>118907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43443"/>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112793</xdr:rowOff>
    </xdr:from>
    <xdr:to>
      <xdr:col>45</xdr:col>
      <xdr:colOff>177800</xdr:colOff>
      <xdr:row>98</xdr:row>
      <xdr:rowOff>49535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43443"/>
          <a:ext cx="889000" cy="1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154009</xdr:rowOff>
    </xdr:from>
    <xdr:to>
      <xdr:col>41</xdr:col>
      <xdr:colOff>50800</xdr:colOff>
      <xdr:row>98</xdr:row>
      <xdr:rowOff>49535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84659"/>
          <a:ext cx="889000" cy="6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138742</xdr:rowOff>
    </xdr:from>
    <xdr:to>
      <xdr:col>55</xdr:col>
      <xdr:colOff>50800</xdr:colOff>
      <xdr:row>98</xdr:row>
      <xdr:rowOff>68892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117169</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68107</xdr:rowOff>
    </xdr:from>
    <xdr:to>
      <xdr:col>50</xdr:col>
      <xdr:colOff>165100</xdr:colOff>
      <xdr:row>97</xdr:row>
      <xdr:rowOff>169707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160834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79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61993</xdr:rowOff>
    </xdr:from>
    <xdr:to>
      <xdr:col>46</xdr:col>
      <xdr:colOff>38100</xdr:colOff>
      <xdr:row>97</xdr:row>
      <xdr:rowOff>163593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8670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6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170185</xdr:rowOff>
    </xdr:from>
    <xdr:to>
      <xdr:col>41</xdr:col>
      <xdr:colOff>101600</xdr:colOff>
      <xdr:row>98</xdr:row>
      <xdr:rowOff>100335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91462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103209</xdr:rowOff>
    </xdr:from>
    <xdr:to>
      <xdr:col>36</xdr:col>
      <xdr:colOff>165100</xdr:colOff>
      <xdr:row>98</xdr:row>
      <xdr:rowOff>33359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49886</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50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168572</xdr:rowOff>
    </xdr:from>
    <xdr:to>
      <xdr:col>85</xdr:col>
      <xdr:colOff>127000</xdr:colOff>
      <xdr:row>37</xdr:row>
      <xdr:rowOff>54760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40772"/>
          <a:ext cx="838200" cy="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50607</xdr:rowOff>
    </xdr:from>
    <xdr:to>
      <xdr:col>81</xdr:col>
      <xdr:colOff>50800</xdr:colOff>
      <xdr:row>37</xdr:row>
      <xdr:rowOff>54760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94257"/>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133932</xdr:rowOff>
    </xdr:from>
    <xdr:to>
      <xdr:col>76</xdr:col>
      <xdr:colOff>114300</xdr:colOff>
      <xdr:row>37</xdr:row>
      <xdr:rowOff>50607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06132"/>
          <a:ext cx="889000" cy="8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133932</xdr:rowOff>
    </xdr:from>
    <xdr:to>
      <xdr:col>71</xdr:col>
      <xdr:colOff>177800</xdr:colOff>
      <xdr:row>37</xdr:row>
      <xdr:rowOff>81110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06132"/>
          <a:ext cx="889000" cy="1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117772</xdr:rowOff>
    </xdr:from>
    <xdr:to>
      <xdr:col>85</xdr:col>
      <xdr:colOff>177800</xdr:colOff>
      <xdr:row>37</xdr:row>
      <xdr:rowOff>47922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96199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3960</xdr:rowOff>
    </xdr:from>
    <xdr:to>
      <xdr:col>81</xdr:col>
      <xdr:colOff>101600</xdr:colOff>
      <xdr:row>37</xdr:row>
      <xdr:rowOff>105560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96687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171257</xdr:rowOff>
    </xdr:from>
    <xdr:to>
      <xdr:col>76</xdr:col>
      <xdr:colOff>165100</xdr:colOff>
      <xdr:row>37</xdr:row>
      <xdr:rowOff>101407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83132</xdr:rowOff>
    </xdr:from>
    <xdr:to>
      <xdr:col>72</xdr:col>
      <xdr:colOff>38100</xdr:colOff>
      <xdr:row>37</xdr:row>
      <xdr:rowOff>13282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30310</xdr:rowOff>
    </xdr:from>
    <xdr:to>
      <xdr:col>67</xdr:col>
      <xdr:colOff>101600</xdr:colOff>
      <xdr:row>37</xdr:row>
      <xdr:rowOff>131910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123037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118204</xdr:rowOff>
    </xdr:from>
    <xdr:to>
      <xdr:col>85</xdr:col>
      <xdr:colOff>127000</xdr:colOff>
      <xdr:row>58</xdr:row>
      <xdr:rowOff>9040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90854"/>
          <a:ext cx="838200" cy="6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97929</xdr:rowOff>
    </xdr:from>
    <xdr:to>
      <xdr:col>81</xdr:col>
      <xdr:colOff>50800</xdr:colOff>
      <xdr:row>58</xdr:row>
      <xdr:rowOff>9040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70579"/>
          <a:ext cx="889000" cy="8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97929</xdr:rowOff>
    </xdr:from>
    <xdr:to>
      <xdr:col>76</xdr:col>
      <xdr:colOff>114300</xdr:colOff>
      <xdr:row>57</xdr:row>
      <xdr:rowOff>156068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70579"/>
          <a:ext cx="889000" cy="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127777</xdr:rowOff>
    </xdr:from>
    <xdr:to>
      <xdr:col>71</xdr:col>
      <xdr:colOff>177800</xdr:colOff>
      <xdr:row>57</xdr:row>
      <xdr:rowOff>156068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00427"/>
          <a:ext cx="889000" cy="2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67404</xdr:rowOff>
    </xdr:from>
    <xdr:to>
      <xdr:col>85</xdr:col>
      <xdr:colOff>177800</xdr:colOff>
      <xdr:row>57</xdr:row>
      <xdr:rowOff>169004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90281</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9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129690</xdr:rowOff>
    </xdr:from>
    <xdr:to>
      <xdr:col>81</xdr:col>
      <xdr:colOff>101600</xdr:colOff>
      <xdr:row>58</xdr:row>
      <xdr:rowOff>59840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50967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99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47129</xdr:rowOff>
    </xdr:from>
    <xdr:to>
      <xdr:col>76</xdr:col>
      <xdr:colOff>165100</xdr:colOff>
      <xdr:row>57</xdr:row>
      <xdr:rowOff>148729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59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105268</xdr:rowOff>
    </xdr:from>
    <xdr:to>
      <xdr:col>72</xdr:col>
      <xdr:colOff>38100</xdr:colOff>
      <xdr:row>58</xdr:row>
      <xdr:rowOff>35418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7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51945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65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76977</xdr:rowOff>
    </xdr:from>
    <xdr:to>
      <xdr:col>67</xdr:col>
      <xdr:colOff>101600</xdr:colOff>
      <xdr:row>58</xdr:row>
      <xdr:rowOff>7127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23654</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6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10734</xdr:rowOff>
    </xdr:from>
    <xdr:to>
      <xdr:col>85</xdr:col>
      <xdr:colOff>127000</xdr:colOff>
      <xdr:row>79</xdr:row>
      <xdr:rowOff>37291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55284"/>
          <a:ext cx="8382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10734</xdr:rowOff>
    </xdr:from>
    <xdr:to>
      <xdr:col>81</xdr:col>
      <xdr:colOff>50800</xdr:colOff>
      <xdr:row>79</xdr:row>
      <xdr:rowOff>16396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55284"/>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16396</xdr:rowOff>
    </xdr:from>
    <xdr:to>
      <xdr:col>76</xdr:col>
      <xdr:colOff>114300</xdr:colOff>
      <xdr:row>79</xdr:row>
      <xdr:rowOff>75062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60946"/>
          <a:ext cx="8890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75062</xdr:rowOff>
    </xdr:from>
    <xdr:to>
      <xdr:col>71</xdr:col>
      <xdr:colOff>177800</xdr:colOff>
      <xdr:row>79</xdr:row>
      <xdr:rowOff>92723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619612"/>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157941</xdr:rowOff>
    </xdr:from>
    <xdr:to>
      <xdr:col>85</xdr:col>
      <xdr:colOff>177800</xdr:colOff>
      <xdr:row>79</xdr:row>
      <xdr:rowOff>88091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72868</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131384</xdr:rowOff>
    </xdr:from>
    <xdr:to>
      <xdr:col>81</xdr:col>
      <xdr:colOff>101600</xdr:colOff>
      <xdr:row>79</xdr:row>
      <xdr:rowOff>61534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52661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5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137046</xdr:rowOff>
    </xdr:from>
    <xdr:to>
      <xdr:col>76</xdr:col>
      <xdr:colOff>165100</xdr:colOff>
      <xdr:row>79</xdr:row>
      <xdr:rowOff>67196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58323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36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24262</xdr:rowOff>
    </xdr:from>
    <xdr:to>
      <xdr:col>72</xdr:col>
      <xdr:colOff>38100</xdr:colOff>
      <xdr:row>79</xdr:row>
      <xdr:rowOff>125862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116989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41923</xdr:rowOff>
    </xdr:from>
    <xdr:to>
      <xdr:col>67</xdr:col>
      <xdr:colOff>101600</xdr:colOff>
      <xdr:row>79</xdr:row>
      <xdr:rowOff>143523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134650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23685</xdr:rowOff>
    </xdr:from>
    <xdr:to>
      <xdr:col>85</xdr:col>
      <xdr:colOff>127000</xdr:colOff>
      <xdr:row>97</xdr:row>
      <xdr:rowOff>23845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54335"/>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23845</xdr:rowOff>
    </xdr:from>
    <xdr:to>
      <xdr:col>81</xdr:col>
      <xdr:colOff>50800</xdr:colOff>
      <xdr:row>97</xdr:row>
      <xdr:rowOff>43025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54495"/>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43025</xdr:rowOff>
    </xdr:from>
    <xdr:to>
      <xdr:col>76</xdr:col>
      <xdr:colOff>114300</xdr:colOff>
      <xdr:row>97</xdr:row>
      <xdr:rowOff>69993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73675"/>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69993</xdr:rowOff>
    </xdr:from>
    <xdr:to>
      <xdr:col>71</xdr:col>
      <xdr:colOff>177800</xdr:colOff>
      <xdr:row>97</xdr:row>
      <xdr:rowOff>77650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00643"/>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144335</xdr:rowOff>
    </xdr:from>
    <xdr:to>
      <xdr:col>85</xdr:col>
      <xdr:colOff>177800</xdr:colOff>
      <xdr:row>97</xdr:row>
      <xdr:rowOff>74485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122762</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8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144495</xdr:rowOff>
    </xdr:from>
    <xdr:to>
      <xdr:col>81</xdr:col>
      <xdr:colOff>101600</xdr:colOff>
      <xdr:row>97</xdr:row>
      <xdr:rowOff>74645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65772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69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163675</xdr:rowOff>
    </xdr:from>
    <xdr:to>
      <xdr:col>76</xdr:col>
      <xdr:colOff>165100</xdr:colOff>
      <xdr:row>97</xdr:row>
      <xdr:rowOff>93825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84952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71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19193</xdr:rowOff>
    </xdr:from>
    <xdr:to>
      <xdr:col>72</xdr:col>
      <xdr:colOff>38100</xdr:colOff>
      <xdr:row>97</xdr:row>
      <xdr:rowOff>120793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111920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7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26850</xdr:rowOff>
    </xdr:from>
    <xdr:to>
      <xdr:col>67</xdr:col>
      <xdr:colOff>101600</xdr:colOff>
      <xdr:row>97</xdr:row>
      <xdr:rowOff>128450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119577</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75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・総務費は、木曽広域連合の大型事業が完了後は負担金支出が減少しているものの、本庁舎改修事業の実施などにより高止まりの状況である。ただし、以前、全国平均を下回る状況である。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千円と前年度より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千円増加している。決算額全体でみると、新型コロナウイルス対策としての補助費等が増加したことが要因である。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千円と昨年度から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千円増額となった要因は、街並み環境整備事業妻籠町並み環境センター関連工事や社会体育館</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標準財政規模に対する割合の財政調整基金残高については、毎年の決算剰余金の積立により増加している。</a:t>
          </a:r>
        </a:p>
        <a:p>
          <a:r>
            <a:rPr kumimoji="1" lang="ja-JP" altLang="en-US" sz="1400">
              <a:latin typeface="ＭＳ ゴシック" pitchFamily="49" charset="-128"/>
              <a:ea typeface="ＭＳ ゴシック" pitchFamily="49" charset="-128"/>
            </a:rPr>
            <a:t>実質収支額は、令和４年度まで横ばいで推移してきたが、翌年度に繰り越すべき財源の増加により実質収支黒字が縮小となったことによる。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特別会計を含めすべての会計において実質赤字はなし。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簡易水道事業会計の事業の増加により黒字が減少し、全体の黒字が減少となった。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竹澤　祐希乃" id="{467A898C-ECEE-4B05-843F-19562008D210}" userId="S::00132856@pref.nagano.lg.jp::89c372b9-1885-4a88-8ff5-d337c1c333b7"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8" dT="2025-03-27T07:25:41.28" personId="{467A898C-ECEE-4B05-843F-19562008D210}" id="{5BD8DCA2-D2B5-44AC-94FF-D462BF1DA6EC}">
    <text>こちらの「積立額が多い上位５基金の基金名」を追記いただき、R3～R5の記載もお願いします。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4398189</v>
      </c>
      <c r="BO4" s="449"/>
      <c r="BP4" s="449"/>
      <c r="BQ4" s="449"/>
      <c r="BR4" s="449"/>
      <c r="BS4" s="449"/>
      <c r="BT4" s="449"/>
      <c r="BU4" s="450"/>
      <c r="BV4" s="448">
        <v>4357476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4.2</v>
      </c>
      <c r="CU4" s="589"/>
      <c r="CV4" s="589"/>
      <c r="CW4" s="589"/>
      <c r="CX4" s="589"/>
      <c r="CY4" s="589"/>
      <c r="CZ4" s="589"/>
      <c r="DA4" s="590"/>
      <c r="DB4" s="588">
        <v>5.0999999999999996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4222488</v>
      </c>
      <c r="BO5" s="420"/>
      <c r="BP5" s="420"/>
      <c r="BQ5" s="420"/>
      <c r="BR5" s="420"/>
      <c r="BS5" s="420"/>
      <c r="BT5" s="420"/>
      <c r="BU5" s="421"/>
      <c r="BV5" s="419">
        <v>4206115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v>
      </c>
      <c r="CU5" s="417"/>
      <c r="CV5" s="417"/>
      <c r="CW5" s="417"/>
      <c r="CX5" s="417"/>
      <c r="CY5" s="417"/>
      <c r="CZ5" s="417"/>
      <c r="DA5" s="418"/>
      <c r="DB5" s="416">
        <v>82.3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175701</v>
      </c>
      <c r="BO6" s="420"/>
      <c r="BP6" s="420"/>
      <c r="BQ6" s="420"/>
      <c r="BR6" s="420"/>
      <c r="BS6" s="420"/>
      <c r="BT6" s="420"/>
      <c r="BU6" s="421"/>
      <c r="BV6" s="419">
        <v>151361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83.4</v>
      </c>
      <c r="CU6" s="563"/>
      <c r="CV6" s="563"/>
      <c r="CW6" s="563"/>
      <c r="CX6" s="563"/>
      <c r="CY6" s="563"/>
      <c r="CZ6" s="563"/>
      <c r="DA6" s="564"/>
      <c r="DB6" s="562">
        <v>83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64215</v>
      </c>
      <c r="BO7" s="420"/>
      <c r="BP7" s="420"/>
      <c r="BQ7" s="420"/>
      <c r="BR7" s="420"/>
      <c r="BS7" s="420"/>
      <c r="BT7" s="420"/>
      <c r="BU7" s="421"/>
      <c r="BV7" s="419">
        <v>16561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2636468</v>
      </c>
      <c r="CU7" s="420"/>
      <c r="CV7" s="420"/>
      <c r="CW7" s="420"/>
      <c r="CX7" s="420"/>
      <c r="CY7" s="420"/>
      <c r="CZ7" s="420"/>
      <c r="DA7" s="421"/>
      <c r="DB7" s="419">
        <v>2655336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111486</v>
      </c>
      <c r="BO8" s="420"/>
      <c r="BP8" s="420"/>
      <c r="BQ8" s="420"/>
      <c r="BR8" s="420"/>
      <c r="BS8" s="420"/>
      <c r="BT8" s="420"/>
      <c r="BU8" s="421"/>
      <c r="BV8" s="419">
        <v>134800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3915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-23314</v>
      </c>
      <c r="BO9" s="420"/>
      <c r="BP9" s="420"/>
      <c r="BQ9" s="420"/>
      <c r="BR9" s="420"/>
      <c r="BS9" s="420"/>
      <c r="BT9" s="420"/>
      <c r="BU9" s="421"/>
      <c r="BV9" s="419">
        <v>-19987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14.4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4313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17</v>
      </c>
      <c r="BO10" s="420"/>
      <c r="BP10" s="420"/>
      <c r="BQ10" s="420"/>
      <c r="BR10" s="420"/>
      <c r="BS10" s="420"/>
      <c r="BT10" s="420"/>
      <c r="BU10" s="421"/>
      <c r="BV10" s="419">
        <v>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30540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3765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3734</v>
      </c>
      <c r="S13" s="507"/>
      <c r="T13" s="507"/>
      <c r="U13" s="507"/>
      <c r="V13" s="508"/>
      <c r="W13" s="509" t="s">
        <v>131</v>
      </c>
      <c r="X13" s="405"/>
      <c r="Y13" s="405"/>
      <c r="Z13" s="405"/>
      <c r="AA13" s="405"/>
      <c r="AB13" s="406"/>
      <c r="AC13" s="372">
        <v>170</v>
      </c>
      <c r="AD13" s="373"/>
      <c r="AE13" s="373"/>
      <c r="AF13" s="373"/>
      <c r="AG13" s="374"/>
      <c r="AH13" s="372">
        <v>210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-63297</v>
      </c>
      <c r="BO13" s="420"/>
      <c r="BP13" s="420"/>
      <c r="BQ13" s="420"/>
      <c r="BR13" s="420"/>
      <c r="BS13" s="420"/>
      <c r="BT13" s="420"/>
      <c r="BU13" s="421"/>
      <c r="BV13" s="419">
        <v>10561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8.9</v>
      </c>
      <c r="CU13" s="417"/>
      <c r="CV13" s="417"/>
      <c r="CW13" s="417"/>
      <c r="CX13" s="417"/>
      <c r="CY13" s="417"/>
      <c r="CZ13" s="417"/>
      <c r="DA13" s="418"/>
      <c r="DB13" s="416">
        <v>7.6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3876</v>
      </c>
      <c r="S14" s="507"/>
      <c r="T14" s="507"/>
      <c r="U14" s="507"/>
      <c r="V14" s="508"/>
      <c r="W14" s="510"/>
      <c r="X14" s="408"/>
      <c r="Y14" s="408"/>
      <c r="Z14" s="408"/>
      <c r="AA14" s="408"/>
      <c r="AB14" s="409"/>
      <c r="AC14" s="499">
        <v>8.5</v>
      </c>
      <c r="AD14" s="500"/>
      <c r="AE14" s="500"/>
      <c r="AF14" s="500"/>
      <c r="AG14" s="501"/>
      <c r="AH14" s="499">
        <v>9.3000000000000007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9.6</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3843</v>
      </c>
      <c r="S15" s="507"/>
      <c r="T15" s="507"/>
      <c r="U15" s="507"/>
      <c r="V15" s="508"/>
      <c r="W15" s="509" t="s">
        <v>137</v>
      </c>
      <c r="X15" s="405"/>
      <c r="Y15" s="405"/>
      <c r="Z15" s="405"/>
      <c r="AA15" s="405"/>
      <c r="AB15" s="406"/>
      <c r="AC15" s="372">
        <v>671</v>
      </c>
      <c r="AD15" s="373"/>
      <c r="AE15" s="373"/>
      <c r="AF15" s="373"/>
      <c r="AG15" s="374"/>
      <c r="AH15" s="372">
        <v>796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590409</v>
      </c>
      <c r="BO15" s="449"/>
      <c r="BP15" s="449"/>
      <c r="BQ15" s="449"/>
      <c r="BR15" s="449"/>
      <c r="BS15" s="449"/>
      <c r="BT15" s="449"/>
      <c r="BU15" s="450"/>
      <c r="BV15" s="448">
        <v>562241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33.4</v>
      </c>
      <c r="AD16" s="500"/>
      <c r="AE16" s="500"/>
      <c r="AF16" s="500"/>
      <c r="AG16" s="501"/>
      <c r="AH16" s="499">
        <v>35.299999999999997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2481459</v>
      </c>
      <c r="BO16" s="420"/>
      <c r="BP16" s="420"/>
      <c r="BQ16" s="420"/>
      <c r="BR16" s="420"/>
      <c r="BS16" s="420"/>
      <c r="BT16" s="420"/>
      <c r="BU16" s="421"/>
      <c r="BV16" s="419">
        <v>2484818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1167</v>
      </c>
      <c r="AD17" s="373"/>
      <c r="AE17" s="373"/>
      <c r="AF17" s="373"/>
      <c r="AG17" s="374"/>
      <c r="AH17" s="372">
        <v>1252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734271</v>
      </c>
      <c r="BO17" s="420"/>
      <c r="BP17" s="420"/>
      <c r="BQ17" s="420"/>
      <c r="BR17" s="420"/>
      <c r="BS17" s="420"/>
      <c r="BT17" s="420"/>
      <c r="BU17" s="421"/>
      <c r="BV17" s="419">
        <v>696482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215.93</v>
      </c>
      <c r="M18" s="472"/>
      <c r="N18" s="472"/>
      <c r="O18" s="472"/>
      <c r="P18" s="472"/>
      <c r="Q18" s="472"/>
      <c r="R18" s="473"/>
      <c r="S18" s="473"/>
      <c r="T18" s="473"/>
      <c r="U18" s="473"/>
      <c r="V18" s="474"/>
      <c r="W18" s="490"/>
      <c r="X18" s="491"/>
      <c r="Y18" s="491"/>
      <c r="Z18" s="491"/>
      <c r="AA18" s="491"/>
      <c r="AB18" s="515"/>
      <c r="AC18" s="389">
        <v>58.1</v>
      </c>
      <c r="AD18" s="390"/>
      <c r="AE18" s="390"/>
      <c r="AF18" s="390"/>
      <c r="AG18" s="475"/>
      <c r="AH18" s="389">
        <v>55.4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2241499</v>
      </c>
      <c r="BO18" s="420"/>
      <c r="BP18" s="420"/>
      <c r="BQ18" s="420"/>
      <c r="BR18" s="420"/>
      <c r="BS18" s="420"/>
      <c r="BT18" s="420"/>
      <c r="BU18" s="421"/>
      <c r="BV18" s="419">
        <v>2265616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3233923</v>
      </c>
      <c r="BO19" s="420"/>
      <c r="BP19" s="420"/>
      <c r="BQ19" s="420"/>
      <c r="BR19" s="420"/>
      <c r="BS19" s="420"/>
      <c r="BT19" s="420"/>
      <c r="BU19" s="421"/>
      <c r="BV19" s="419">
        <v>3336976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1630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3871349</v>
      </c>
      <c r="BO22" s="449"/>
      <c r="BP22" s="449"/>
      <c r="BQ22" s="449"/>
      <c r="BR22" s="449"/>
      <c r="BS22" s="449"/>
      <c r="BT22" s="449"/>
      <c r="BU22" s="450"/>
      <c r="BV22" s="448">
        <v>3860500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3732368</v>
      </c>
      <c r="BO23" s="420"/>
      <c r="BP23" s="420"/>
      <c r="BQ23" s="420"/>
      <c r="BR23" s="420"/>
      <c r="BS23" s="420"/>
      <c r="BT23" s="420"/>
      <c r="BU23" s="421"/>
      <c r="BV23" s="419">
        <v>3730189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6900</v>
      </c>
      <c r="R24" s="373"/>
      <c r="S24" s="373"/>
      <c r="T24" s="373"/>
      <c r="U24" s="373"/>
      <c r="V24" s="374"/>
      <c r="W24" s="462"/>
      <c r="X24" s="399"/>
      <c r="Y24" s="400"/>
      <c r="Z24" s="375" t="s">
        <v>162</v>
      </c>
      <c r="AA24" s="376"/>
      <c r="AB24" s="376"/>
      <c r="AC24" s="376"/>
      <c r="AD24" s="376"/>
      <c r="AE24" s="376"/>
      <c r="AF24" s="376"/>
      <c r="AG24" s="377"/>
      <c r="AH24" s="372">
        <v>83</v>
      </c>
      <c r="AI24" s="373"/>
      <c r="AJ24" s="373"/>
      <c r="AK24" s="373"/>
      <c r="AL24" s="374"/>
      <c r="AM24" s="372">
        <v>250162</v>
      </c>
      <c r="AN24" s="373"/>
      <c r="AO24" s="373"/>
      <c r="AP24" s="373"/>
      <c r="AQ24" s="373"/>
      <c r="AR24" s="374"/>
      <c r="AS24" s="372">
        <v>3014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3637477</v>
      </c>
      <c r="BO24" s="420"/>
      <c r="BP24" s="420"/>
      <c r="BQ24" s="420"/>
      <c r="BR24" s="420"/>
      <c r="BS24" s="420"/>
      <c r="BT24" s="420"/>
      <c r="BU24" s="421"/>
      <c r="BV24" s="419">
        <v>3562387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5930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5360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7704</v>
      </c>
      <c r="AN26" s="373"/>
      <c r="AO26" s="373"/>
      <c r="AP26" s="373"/>
      <c r="AQ26" s="373"/>
      <c r="AR26" s="374"/>
      <c r="AS26" s="372">
        <v>2568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2420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89000</v>
      </c>
      <c r="BO27" s="454"/>
      <c r="BP27" s="454"/>
      <c r="BQ27" s="454"/>
      <c r="BR27" s="454"/>
      <c r="BS27" s="454"/>
      <c r="BT27" s="454"/>
      <c r="BU27" s="455"/>
      <c r="BV27" s="453">
        <v>89000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1700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989806</v>
      </c>
      <c r="BO28" s="449"/>
      <c r="BP28" s="449"/>
      <c r="BQ28" s="449"/>
      <c r="BR28" s="449"/>
      <c r="BS28" s="449"/>
      <c r="BT28" s="449"/>
      <c r="BU28" s="450"/>
      <c r="BV28" s="448">
        <v>959789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8</v>
      </c>
      <c r="M29" s="373"/>
      <c r="N29" s="373"/>
      <c r="O29" s="373"/>
      <c r="P29" s="374"/>
      <c r="Q29" s="372">
        <v>1500</v>
      </c>
      <c r="R29" s="373"/>
      <c r="S29" s="373"/>
      <c r="T29" s="373"/>
      <c r="U29" s="373"/>
      <c r="V29" s="374"/>
      <c r="W29" s="463"/>
      <c r="X29" s="464"/>
      <c r="Y29" s="465"/>
      <c r="Z29" s="375" t="s">
        <v>177</v>
      </c>
      <c r="AA29" s="376"/>
      <c r="AB29" s="376"/>
      <c r="AC29" s="376"/>
      <c r="AD29" s="376"/>
      <c r="AE29" s="376"/>
      <c r="AF29" s="376"/>
      <c r="AG29" s="377"/>
      <c r="AH29" s="372">
        <v>83</v>
      </c>
      <c r="AI29" s="373"/>
      <c r="AJ29" s="373"/>
      <c r="AK29" s="373"/>
      <c r="AL29" s="374"/>
      <c r="AM29" s="372">
        <v>250162</v>
      </c>
      <c r="AN29" s="373"/>
      <c r="AO29" s="373"/>
      <c r="AP29" s="373"/>
      <c r="AQ29" s="373"/>
      <c r="AR29" s="374"/>
      <c r="AS29" s="372">
        <v>3014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369683</v>
      </c>
      <c r="BO29" s="420"/>
      <c r="BP29" s="420"/>
      <c r="BQ29" s="420"/>
      <c r="BR29" s="420"/>
      <c r="BS29" s="420"/>
      <c r="BT29" s="420"/>
      <c r="BU29" s="421"/>
      <c r="BV29" s="419">
        <v>349683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866136</v>
      </c>
      <c r="BO30" s="454"/>
      <c r="BP30" s="454"/>
      <c r="BQ30" s="454"/>
      <c r="BR30" s="454"/>
      <c r="BS30" s="454"/>
      <c r="BT30" s="454"/>
      <c r="BU30" s="455"/>
      <c r="BV30" s="453">
        <v>776187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南木曽町国民健康保険特別会計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南木曽町簡易水道事業会計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南木曽町宅地造成事業特別会計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木曽広域連合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南木曽町後期高齢者医療特別会計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南木曽町特定環境保全公共下水道事業会計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6</v>
      </c>
      <c r="AN36" s="367"/>
      <c r="AO36" s="368" t="str">
        <f>IF('各会計、関係団体の財政状況及び健全化判断比率'!B32="","",'各会計、関係団体の財政状況及び健全化判断比率'!B32)</f>
        <v>南木曽町農業集落排水事業会計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（介護保険特別会計）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7</v>
      </c>
      <c r="AN37" s="367"/>
      <c r="AO37" s="368" t="str">
        <f>IF('各会計、関係団体の財政状況及び健全化判断比率'!B33="","",'各会計、関係団体の財政状況及び健全化判断比率'!B33)</f>
        <v>南木曽町浄化槽市町村整備推進事業会計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（下水道事業会計）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松塩築木曽老人福祉施設組合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中信地域町村交通災害共済事務組合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長野県後期高齢者医療広域連合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長野県市町村自治振興組合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4IOyzUR5R4iZQW/63PIRkGVw6aSpiCjLGxGviJkvztXbeQeUZDdC8HiYA096LPTt9YRn8XhWGA8+sqshBsARg==" saltValue="vhDY8pljr/1X8c6RVmTS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3.23</v>
      </c>
      <c r="G34" s="33">
        <v>5.14</v>
      </c>
      <c r="H34" s="33">
        <v>5.66</v>
      </c>
      <c r="I34" s="33">
        <v>5.07</v>
      </c>
      <c r="J34" s="34">
        <v>4.22</v>
      </c>
      <c r="K34" s="22"/>
      <c r="L34" s="22"/>
      <c r="M34" s="22"/>
      <c r="N34" s="22"/>
      <c r="O34" s="22"/>
      <c r="P34" s="22"/>
    </row>
    <row r="35" spans="1:16" ht="39" customHeight="1" x14ac:dyDescent="0.15">
      <c r="A35" s="22"/>
      <c r="B35" s="35"/>
      <c r="C35" s="1145" t="s">
        <v>534</v>
      </c>
      <c r="D35" s="1146"/>
      <c r="E35" s="1147"/>
      <c r="F35" s="36" t="s">
        <v>488</v>
      </c>
      <c r="G35" s="37" t="s">
        <v>488</v>
      </c>
      <c r="H35" s="37">
        <v>0.36</v>
      </c>
      <c r="I35" s="37">
        <v>5.27</v>
      </c>
      <c r="J35" s="38">
        <v>1.48</v>
      </c>
      <c r="K35" s="22"/>
      <c r="L35" s="22"/>
      <c r="M35" s="22"/>
      <c r="N35" s="22"/>
      <c r="O35" s="22"/>
      <c r="P35" s="22"/>
    </row>
    <row r="36" spans="1:16" ht="39" customHeight="1" x14ac:dyDescent="0.15">
      <c r="A36" s="22"/>
      <c r="B36" s="35"/>
      <c r="C36" s="1145" t="s">
        <v>535</v>
      </c>
      <c r="D36" s="1146"/>
      <c r="E36" s="1147"/>
      <c r="F36" s="36" t="s">
        <v>488</v>
      </c>
      <c r="G36" s="37" t="s">
        <v>488</v>
      </c>
      <c r="H36" s="37">
        <v>0.5</v>
      </c>
      <c r="I36" s="37">
        <v>0.69</v>
      </c>
      <c r="J36" s="38">
        <v>0.8</v>
      </c>
      <c r="K36" s="22"/>
      <c r="L36" s="22"/>
      <c r="M36" s="22"/>
      <c r="N36" s="22"/>
      <c r="O36" s="22"/>
      <c r="P36" s="22"/>
    </row>
    <row r="37" spans="1:16" ht="39" customHeight="1" x14ac:dyDescent="0.15">
      <c r="A37" s="22"/>
      <c r="B37" s="35"/>
      <c r="C37" s="1145" t="s">
        <v>536</v>
      </c>
      <c r="D37" s="1146"/>
      <c r="E37" s="1147"/>
      <c r="F37" s="36" t="s">
        <v>488</v>
      </c>
      <c r="G37" s="37" t="s">
        <v>488</v>
      </c>
      <c r="H37" s="37">
        <v>0.05</v>
      </c>
      <c r="I37" s="37">
        <v>0.13</v>
      </c>
      <c r="J37" s="38">
        <v>0.24</v>
      </c>
      <c r="K37" s="22"/>
      <c r="L37" s="22"/>
      <c r="M37" s="22"/>
      <c r="N37" s="22"/>
      <c r="O37" s="22"/>
      <c r="P37" s="22"/>
    </row>
    <row r="38" spans="1:16" ht="39" customHeight="1" x14ac:dyDescent="0.15">
      <c r="A38" s="22"/>
      <c r="B38" s="35"/>
      <c r="C38" s="1145" t="s">
        <v>537</v>
      </c>
      <c r="D38" s="1146"/>
      <c r="E38" s="1147"/>
      <c r="F38" s="36" t="s">
        <v>488</v>
      </c>
      <c r="G38" s="37" t="s">
        <v>488</v>
      </c>
      <c r="H38" s="37">
        <v>0.13</v>
      </c>
      <c r="I38" s="37">
        <v>0.19</v>
      </c>
      <c r="J38" s="38">
        <v>0.21</v>
      </c>
      <c r="K38" s="22"/>
      <c r="L38" s="22"/>
      <c r="M38" s="22"/>
      <c r="N38" s="22"/>
      <c r="O38" s="22"/>
      <c r="P38" s="22"/>
    </row>
    <row r="39" spans="1:16" ht="39" customHeight="1" x14ac:dyDescent="0.15">
      <c r="A39" s="22"/>
      <c r="B39" s="35"/>
      <c r="C39" s="1145" t="s">
        <v>538</v>
      </c>
      <c r="D39" s="1146"/>
      <c r="E39" s="1147"/>
      <c r="F39" s="36">
        <v>0.11</v>
      </c>
      <c r="G39" s="37">
        <v>0.11</v>
      </c>
      <c r="H39" s="37">
        <v>0.09</v>
      </c>
      <c r="I39" s="37">
        <v>0.06</v>
      </c>
      <c r="J39" s="38">
        <v>7.0000000000000007E-2</v>
      </c>
      <c r="K39" s="22"/>
      <c r="L39" s="22"/>
      <c r="M39" s="22"/>
      <c r="N39" s="22"/>
      <c r="O39" s="22"/>
      <c r="P39" s="22"/>
    </row>
    <row r="40" spans="1:16" ht="39" customHeight="1" x14ac:dyDescent="0.15">
      <c r="A40" s="22"/>
      <c r="B40" s="35"/>
      <c r="C40" s="1145" t="s">
        <v>539</v>
      </c>
      <c r="D40" s="1146"/>
      <c r="E40" s="1147"/>
      <c r="F40" s="36">
        <v>0.52</v>
      </c>
      <c r="G40" s="37">
        <v>0.47</v>
      </c>
      <c r="H40" s="37">
        <v>0.25</v>
      </c>
      <c r="I40" s="37">
        <v>0.18</v>
      </c>
      <c r="J40" s="38">
        <v>7.0000000000000007E-2</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0.55000000000000004</v>
      </c>
      <c r="G43" s="42">
        <v>0.64</v>
      </c>
      <c r="H43" s="42">
        <v>0</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XifcpJbyOfp7QlFuH4BpflpYQjmSXNw99IgSzSUz6DiuMpLv6SUTC008KUExm+BpbAPDe3Z8YkmRVL2UNfDMw==" saltValue="c/oLlZKKc0Q0AJLfZdel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418</v>
      </c>
      <c r="L45" s="60">
        <v>423</v>
      </c>
      <c r="M45" s="60">
        <v>464</v>
      </c>
      <c r="N45" s="60">
        <v>454</v>
      </c>
      <c r="O45" s="61">
        <v>473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97</v>
      </c>
      <c r="L48" s="64">
        <v>126</v>
      </c>
      <c r="M48" s="64">
        <v>113</v>
      </c>
      <c r="N48" s="64">
        <v>131</v>
      </c>
      <c r="O48" s="65">
        <v>164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v>
      </c>
      <c r="L49" s="64">
        <v>16</v>
      </c>
      <c r="M49" s="64">
        <v>16</v>
      </c>
      <c r="N49" s="64">
        <v>14</v>
      </c>
      <c r="O49" s="65">
        <v>14</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420</v>
      </c>
      <c r="L52" s="64">
        <v>411</v>
      </c>
      <c r="M52" s="64">
        <v>420</v>
      </c>
      <c r="N52" s="64">
        <v>418</v>
      </c>
      <c r="O52" s="65">
        <v>400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111</v>
      </c>
      <c r="L53" s="69">
        <v>154</v>
      </c>
      <c r="M53" s="69">
        <v>173</v>
      </c>
      <c r="N53" s="69">
        <v>181</v>
      </c>
      <c r="O53" s="70">
        <v>251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3NXDTchOqV3uuzsgg1Lv5rKbNxo7HKgj1v0pEQzZTNh41gg8t0Ya7aHGk2+Zmcngm4HoPo6FZFXiMzqrmTylg==" saltValue="JnqFPnM27AHN/pGh/wjB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S38" sqref="S3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3858</v>
      </c>
      <c r="J41" s="356">
        <v>4174</v>
      </c>
      <c r="K41" s="356">
        <v>4030</v>
      </c>
      <c r="L41" s="356">
        <v>3861</v>
      </c>
      <c r="M41" s="357">
        <v>3871</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1473</v>
      </c>
      <c r="J43" s="359">
        <v>1382</v>
      </c>
      <c r="K43" s="359">
        <v>1202</v>
      </c>
      <c r="L43" s="359">
        <v>1053</v>
      </c>
      <c r="M43" s="360">
        <v>968</v>
      </c>
    </row>
    <row r="44" spans="2:13" ht="27.75" customHeight="1" x14ac:dyDescent="0.15">
      <c r="B44" s="1186"/>
      <c r="C44" s="1187"/>
      <c r="D44" s="106"/>
      <c r="E44" s="1190" t="s">
        <v>34</v>
      </c>
      <c r="F44" s="1190"/>
      <c r="G44" s="1190"/>
      <c r="H44" s="1191"/>
      <c r="I44" s="358">
        <v>81</v>
      </c>
      <c r="J44" s="359">
        <v>66</v>
      </c>
      <c r="K44" s="359">
        <v>65</v>
      </c>
      <c r="L44" s="359">
        <v>78</v>
      </c>
      <c r="M44" s="360">
        <v>75</v>
      </c>
    </row>
    <row r="45" spans="2:13" ht="27.75" customHeight="1" x14ac:dyDescent="0.15">
      <c r="B45" s="1186"/>
      <c r="C45" s="1187"/>
      <c r="D45" s="106"/>
      <c r="E45" s="1190" t="s">
        <v>35</v>
      </c>
      <c r="F45" s="1190"/>
      <c r="G45" s="1190"/>
      <c r="H45" s="1191"/>
      <c r="I45" s="358">
        <v>847</v>
      </c>
      <c r="J45" s="359">
        <v>645</v>
      </c>
      <c r="K45" s="359">
        <v>832</v>
      </c>
      <c r="L45" s="359">
        <v>820</v>
      </c>
      <c r="M45" s="360">
        <v>785</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1878</v>
      </c>
      <c r="J50" s="359">
        <v>1907</v>
      </c>
      <c r="K50" s="359">
        <v>2152</v>
      </c>
      <c r="L50" s="359">
        <v>2272</v>
      </c>
      <c r="M50" s="360">
        <v>2411</v>
      </c>
    </row>
    <row r="51" spans="2:13" ht="27.75" customHeight="1" x14ac:dyDescent="0.15">
      <c r="B51" s="1186"/>
      <c r="C51" s="1187"/>
      <c r="D51" s="106"/>
      <c r="E51" s="1190" t="s">
        <v>42</v>
      </c>
      <c r="F51" s="1190"/>
      <c r="G51" s="1190"/>
      <c r="H51" s="1191"/>
      <c r="I51" s="358">
        <v>56</v>
      </c>
      <c r="J51" s="359">
        <v>50</v>
      </c>
      <c r="K51" s="359">
        <v>43</v>
      </c>
      <c r="L51" s="359">
        <v>37</v>
      </c>
      <c r="M51" s="360">
        <v>30</v>
      </c>
    </row>
    <row r="52" spans="2:13" ht="27.75" customHeight="1" x14ac:dyDescent="0.15">
      <c r="B52" s="1188"/>
      <c r="C52" s="1189"/>
      <c r="D52" s="106"/>
      <c r="E52" s="1190" t="s">
        <v>43</v>
      </c>
      <c r="F52" s="1190"/>
      <c r="G52" s="1190"/>
      <c r="H52" s="1191"/>
      <c r="I52" s="358">
        <v>4032</v>
      </c>
      <c r="J52" s="359">
        <v>3751</v>
      </c>
      <c r="K52" s="359">
        <v>3522</v>
      </c>
      <c r="L52" s="359">
        <v>3285</v>
      </c>
      <c r="M52" s="360">
        <v>4052</v>
      </c>
    </row>
    <row r="53" spans="2:13" ht="27.75" customHeight="1" thickBot="1" x14ac:dyDescent="0.2">
      <c r="B53" s="1192" t="s">
        <v>19</v>
      </c>
      <c r="C53" s="1193"/>
      <c r="D53" s="110"/>
      <c r="E53" s="1194" t="s">
        <v>44</v>
      </c>
      <c r="F53" s="1194"/>
      <c r="G53" s="1194"/>
      <c r="H53" s="1195"/>
      <c r="I53" s="361">
        <v>293</v>
      </c>
      <c r="J53" s="362">
        <v>558</v>
      </c>
      <c r="K53" s="362">
        <v>411</v>
      </c>
      <c r="L53" s="362">
        <v>217</v>
      </c>
      <c r="M53" s="363">
        <v>-795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Us6h6ipozUA6Ai1vnM0b2tQGf4je0OlksLlrlXt2d8r6XgE2SSOBGZSVF98687vexxazfQJWor2OxGwaV14wA==" saltValue="aW3Am9vr90WzeaGItxcR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64"/>
  <sheetViews>
    <sheetView showGridLines="0" tabSelected="1" topLeftCell="A52" zoomScale="50" zoomScaleNormal="50" zoomScaleSheetLayoutView="100" workbookViewId="0">
      <selection activeCell="F58" sqref="F58: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882</v>
      </c>
      <c r="G55" s="122">
        <v>960</v>
      </c>
      <c r="H55" s="123">
        <v>990</v>
      </c>
    </row>
    <row r="56" spans="2:8" ht="52.5" customHeight="1" x14ac:dyDescent="0.15">
      <c r="B56" s="124"/>
      <c r="C56" s="1213" t="s">
        <v>47</v>
      </c>
      <c r="D56" s="1213"/>
      <c r="E56" s="1214"/>
      <c r="F56" s="125">
        <v>383</v>
      </c>
      <c r="G56" s="125">
        <v>350</v>
      </c>
      <c r="H56" s="126">
        <v>370</v>
      </c>
    </row>
    <row r="57" spans="2:8" ht="53.25" customHeight="1" x14ac:dyDescent="0.15">
      <c r="B57" s="124"/>
      <c r="C57" s="1215" t="s">
        <v>48</v>
      </c>
      <c r="D57" s="1215"/>
      <c r="E57" s="1216"/>
      <c r="F57" s="127">
        <v>699</v>
      </c>
      <c r="G57" s="127">
        <v>776</v>
      </c>
      <c r="H57" s="128">
        <v>866</v>
      </c>
    </row>
    <row r="58" spans="2:8" ht="45.75" customHeight="1" x14ac:dyDescent="0.15">
      <c r="B58" s="129"/>
      <c r="C58" s="1203" t="s">
        <v>563</v>
      </c>
      <c r="D58" s="1204"/>
      <c r="E58" s="1205"/>
      <c r="F58" s="130">
        <v>242</v>
      </c>
      <c r="G58" s="130">
        <v>300</v>
      </c>
      <c r="H58" s="131">
        <v>393</v>
      </c>
    </row>
    <row r="59" spans="2:8" ht="45.75" customHeight="1" x14ac:dyDescent="0.15">
      <c r="B59" s="129"/>
      <c r="C59" s="1203" t="s">
        <v>564</v>
      </c>
      <c r="D59" s="1204"/>
      <c r="E59" s="1205"/>
      <c r="F59" s="130">
        <v>169</v>
      </c>
      <c r="G59" s="130">
        <v>169</v>
      </c>
      <c r="H59" s="131">
        <v>158</v>
      </c>
    </row>
    <row r="60" spans="2:8" ht="45.75" customHeight="1" x14ac:dyDescent="0.15">
      <c r="B60" s="129"/>
      <c r="C60" s="1203" t="s">
        <v>565</v>
      </c>
      <c r="D60" s="1204"/>
      <c r="E60" s="1205"/>
      <c r="F60" s="130">
        <v>68</v>
      </c>
      <c r="G60" s="130">
        <v>68</v>
      </c>
      <c r="H60" s="131">
        <v>68</v>
      </c>
    </row>
    <row r="61" spans="2:8" ht="45.75" customHeight="1" x14ac:dyDescent="0.15">
      <c r="B61" s="129"/>
      <c r="C61" s="1203" t="s">
        <v>566</v>
      </c>
      <c r="D61" s="1204"/>
      <c r="E61" s="1205"/>
      <c r="F61" s="130">
        <v>58</v>
      </c>
      <c r="G61" s="130">
        <v>56</v>
      </c>
      <c r="H61" s="131">
        <v>61</v>
      </c>
    </row>
    <row r="62" spans="2:8" ht="45.75" customHeight="1" thickBot="1" x14ac:dyDescent="0.2">
      <c r="B62" s="132"/>
      <c r="C62" s="1206" t="s">
        <v>567</v>
      </c>
      <c r="D62" s="1207"/>
      <c r="E62" s="1208"/>
      <c r="F62" s="133">
        <v>61</v>
      </c>
      <c r="G62" s="133">
        <v>61</v>
      </c>
      <c r="H62" s="134">
        <v>61</v>
      </c>
    </row>
    <row r="63" spans="2:8" ht="52.5" customHeight="1" thickBot="1" x14ac:dyDescent="0.2">
      <c r="B63" s="135"/>
      <c r="C63" s="1209" t="s">
        <v>49</v>
      </c>
      <c r="D63" s="1209"/>
      <c r="E63" s="1210"/>
      <c r="F63" s="136">
        <v>1963</v>
      </c>
      <c r="G63" s="136">
        <v>2086</v>
      </c>
      <c r="H63" s="137">
        <v>2226</v>
      </c>
    </row>
    <row r="64" spans="2:8" x14ac:dyDescent="0.15"/>
  </sheetData>
  <sheetProtection algorithmName="SHA-512" hashValue="fJlc4ixxXtlvqf3DLrusH5vnRBiJRSDFaFpZzqQPRgBXv8hVO3mQPBIY8BfJTqQ1sX+WQzUf6YnQYbiw0DoGTQ==" saltValue="XLufF65q54CghSt9633m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208806</v>
      </c>
      <c r="E3" s="156"/>
      <c r="F3" s="157">
        <v>264232</v>
      </c>
      <c r="G3" s="158"/>
      <c r="H3" s="159"/>
    </row>
    <row r="4" spans="1:8" x14ac:dyDescent="0.15">
      <c r="A4" s="160"/>
      <c r="B4" s="161"/>
      <c r="C4" s="162"/>
      <c r="D4" s="163">
        <v>91182</v>
      </c>
      <c r="E4" s="164"/>
      <c r="F4" s="165">
        <v>133959</v>
      </c>
      <c r="G4" s="166"/>
      <c r="H4" s="167"/>
    </row>
    <row r="5" spans="1:8" x14ac:dyDescent="0.15">
      <c r="A5" s="148" t="s">
        <v>520</v>
      </c>
      <c r="B5" s="153"/>
      <c r="C5" s="154"/>
      <c r="D5" s="155">
        <v>156753</v>
      </c>
      <c r="E5" s="156"/>
      <c r="F5" s="157">
        <v>263613</v>
      </c>
      <c r="G5" s="158"/>
      <c r="H5" s="159"/>
    </row>
    <row r="6" spans="1:8" x14ac:dyDescent="0.15">
      <c r="A6" s="160"/>
      <c r="B6" s="161"/>
      <c r="C6" s="162"/>
      <c r="D6" s="163">
        <v>72519</v>
      </c>
      <c r="E6" s="164"/>
      <c r="F6" s="165">
        <v>128823</v>
      </c>
      <c r="G6" s="166"/>
      <c r="H6" s="167"/>
    </row>
    <row r="7" spans="1:8" x14ac:dyDescent="0.15">
      <c r="A7" s="148" t="s">
        <v>521</v>
      </c>
      <c r="B7" s="153"/>
      <c r="C7" s="154"/>
      <c r="D7" s="155">
        <v>178572</v>
      </c>
      <c r="E7" s="156"/>
      <c r="F7" s="157">
        <v>330026</v>
      </c>
      <c r="G7" s="158"/>
      <c r="H7" s="159"/>
    </row>
    <row r="8" spans="1:8" x14ac:dyDescent="0.15">
      <c r="A8" s="160"/>
      <c r="B8" s="161"/>
      <c r="C8" s="162"/>
      <c r="D8" s="163">
        <v>52778</v>
      </c>
      <c r="E8" s="164"/>
      <c r="F8" s="165">
        <v>141075</v>
      </c>
      <c r="G8" s="166"/>
      <c r="H8" s="167"/>
    </row>
    <row r="9" spans="1:8" x14ac:dyDescent="0.15">
      <c r="A9" s="148" t="s">
        <v>522</v>
      </c>
      <c r="B9" s="153"/>
      <c r="C9" s="154"/>
      <c r="D9" s="155">
        <v>143988</v>
      </c>
      <c r="E9" s="156"/>
      <c r="F9" s="157">
        <v>278179</v>
      </c>
      <c r="G9" s="158"/>
      <c r="H9" s="159"/>
    </row>
    <row r="10" spans="1:8" x14ac:dyDescent="0.15">
      <c r="A10" s="160"/>
      <c r="B10" s="161"/>
      <c r="C10" s="162"/>
      <c r="D10" s="163">
        <v>71335</v>
      </c>
      <c r="E10" s="164"/>
      <c r="F10" s="165">
        <v>122182</v>
      </c>
      <c r="G10" s="166"/>
      <c r="H10" s="167"/>
    </row>
    <row r="11" spans="1:8" x14ac:dyDescent="0.15">
      <c r="A11" s="148" t="s">
        <v>523</v>
      </c>
      <c r="B11" s="153"/>
      <c r="C11" s="154"/>
      <c r="D11" s="155">
        <v>135521</v>
      </c>
      <c r="E11" s="156"/>
      <c r="F11" s="157">
        <v>283153</v>
      </c>
      <c r="G11" s="158"/>
      <c r="H11" s="159"/>
    </row>
    <row r="12" spans="1:8" x14ac:dyDescent="0.15">
      <c r="A12" s="160"/>
      <c r="B12" s="161"/>
      <c r="C12" s="168"/>
      <c r="D12" s="163">
        <v>44142</v>
      </c>
      <c r="E12" s="164"/>
      <c r="F12" s="165">
        <v>127593</v>
      </c>
      <c r="G12" s="166"/>
      <c r="H12" s="167"/>
    </row>
    <row r="13" spans="1:8" x14ac:dyDescent="0.15">
      <c r="A13" s="148"/>
      <c r="B13" s="153"/>
      <c r="C13" s="169"/>
      <c r="D13" s="170">
        <v>164728</v>
      </c>
      <c r="E13" s="171"/>
      <c r="F13" s="172">
        <v>283841</v>
      </c>
      <c r="G13" s="173"/>
      <c r="H13" s="159"/>
    </row>
    <row r="14" spans="1:8" x14ac:dyDescent="0.15">
      <c r="A14" s="160"/>
      <c r="B14" s="161"/>
      <c r="C14" s="162"/>
      <c r="D14" s="163">
        <v>66391</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3.23</v>
      </c>
      <c r="C19" s="174">
        <f>ROUND(VALUE(SUBSTITUTE(実質収支比率等に係る経年分析!G$48,"▲","-")),2)</f>
        <v>5.15</v>
      </c>
      <c r="D19" s="174">
        <f>ROUND(VALUE(SUBSTITUTE(実質収支比率等に係る経年分析!H$48,"▲","-")),2)</f>
        <v>5.66</v>
      </c>
      <c r="E19" s="174">
        <f>ROUND(VALUE(SUBSTITUTE(実質収支比率等に係る経年分析!I$48,"▲","-")),2)</f>
        <v>5.08</v>
      </c>
      <c r="F19" s="174">
        <f>ROUND(VALUE(SUBSTITUTE(実質収支比率等に係る経年分析!J$48,"▲","-")),2)</f>
        <v>4.2300000000000004</v>
      </c>
    </row>
    <row r="20" spans="1:11" x14ac:dyDescent="0.15">
      <c r="A20" s="174" t="s">
        <v>53</v>
      </c>
      <c r="B20" s="174">
        <f>ROUND(VALUE(SUBSTITUTE(実質収支比率等に係る経年分析!F$47,"▲","-")),2)</f>
        <v>34.200000000000003</v>
      </c>
      <c r="C20" s="174">
        <f>ROUND(VALUE(SUBSTITUTE(実質収支比率等に係る経年分析!G$47,"▲","-")),2)</f>
        <v>32.5</v>
      </c>
      <c r="D20" s="174">
        <f>ROUND(VALUE(SUBSTITUTE(実質収支比率等に係る経年分析!H$47,"▲","-")),2)</f>
        <v>32.270000000000003</v>
      </c>
      <c r="E20" s="174">
        <f>ROUND(VALUE(SUBSTITUTE(実質収支比率等に係る経年分析!I$47,"▲","-")),2)</f>
        <v>36.15</v>
      </c>
      <c r="F20" s="174">
        <f>ROUND(VALUE(SUBSTITUTE(実質収支比率等に係る経年分析!J$47,"▲","-")),2)</f>
        <v>37.54</v>
      </c>
    </row>
    <row r="21" spans="1:11" x14ac:dyDescent="0.15">
      <c r="A21" s="174" t="s">
        <v>54</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0.48</v>
      </c>
      <c r="D21" s="174">
        <f>IF(ISNUMBER(VALUE(SUBSTITUTE(実質収支比率等に係る経年分析!H$49,"▲","-"))),ROUND(VALUE(SUBSTITUTE(実質収支比率等に係る経年分析!H$49,"▲","-")),2),NA())</f>
        <v>1.03</v>
      </c>
      <c r="E21" s="174">
        <f>IF(ISNUMBER(VALUE(SUBSTITUTE(実質収支比率等に係る経年分析!I$49,"▲","-"))),ROUND(VALUE(SUBSTITUTE(実質収支比率等に係る経年分析!I$49,"▲","-")),2),NA())</f>
        <v>0.4</v>
      </c>
      <c r="F21" s="174">
        <f>IF(ISNUMBER(VALUE(SUBSTITUTE(実質収支比率等に係る経年分析!J$49,"▲","-"))),ROUND(VALUE(SUBSTITUTE(実質収支比率等に係る経年分析!J$49,"▲","-")),2),NA())</f>
        <v>-2.4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0.55000000000000004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南木曽町宅地造成事業特別会計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南木曽町国民健康保険特別会計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南木曽町後期高齢者医療特別会計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南木曽町農業集落排水事業会計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南木曽町特定環境保全公共下水道事業会計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南木曽町浄化槽市町村整備推進事業会計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v>
      </c>
    </row>
    <row r="35" spans="1:16" x14ac:dyDescent="0.15">
      <c r="A35" s="175" t="str">
        <f>IF(連結実質赤字比率に係る赤字・黒字の構成分析!C$35="",NA(),連結実質赤字比率に係る赤字・黒字の構成分析!C$35)</f>
        <v>南木曽町簡易水道事業会計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420</v>
      </c>
      <c r="E42" s="176"/>
      <c r="F42" s="176"/>
      <c r="G42" s="176">
        <f>'実質公債費比率（分子）の構造'!L$52</f>
        <v>411</v>
      </c>
      <c r="H42" s="176"/>
      <c r="I42" s="176"/>
      <c r="J42" s="176">
        <f>'実質公債費比率（分子）の構造'!M$52</f>
        <v>420</v>
      </c>
      <c r="K42" s="176"/>
      <c r="L42" s="176"/>
      <c r="M42" s="176">
        <f>'実質公債費比率（分子）の構造'!N$52</f>
        <v>418</v>
      </c>
      <c r="N42" s="176"/>
      <c r="O42" s="176"/>
      <c r="P42" s="176">
        <f>'実質公債費比率（分子）の構造'!O$52</f>
        <v>400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16</v>
      </c>
      <c r="C45" s="176"/>
      <c r="D45" s="176"/>
      <c r="E45" s="176">
        <f>'実質公債費比率（分子）の構造'!L$49</f>
        <v>16</v>
      </c>
      <c r="F45" s="176"/>
      <c r="G45" s="176"/>
      <c r="H45" s="176">
        <f>'実質公債費比率（分子）の構造'!M$49</f>
        <v>16</v>
      </c>
      <c r="I45" s="176"/>
      <c r="J45" s="176"/>
      <c r="K45" s="176">
        <f>'実質公債費比率（分子）の構造'!N$49</f>
        <v>14</v>
      </c>
      <c r="L45" s="176"/>
      <c r="M45" s="176"/>
      <c r="N45" s="176">
        <f>'実質公債費比率（分子）の構造'!O$49</f>
        <v>14</v>
      </c>
      <c r="O45" s="176"/>
      <c r="P45" s="176"/>
    </row>
    <row r="46" spans="1:16" x14ac:dyDescent="0.15">
      <c r="A46" s="176" t="s">
        <v>64</v>
      </c>
      <c r="B46" s="176">
        <f>'実質公債費比率（分子）の構造'!K$48</f>
        <v>97</v>
      </c>
      <c r="C46" s="176"/>
      <c r="D46" s="176"/>
      <c r="E46" s="176">
        <f>'実質公債費比率（分子）の構造'!L$48</f>
        <v>126</v>
      </c>
      <c r="F46" s="176"/>
      <c r="G46" s="176"/>
      <c r="H46" s="176">
        <f>'実質公債費比率（分子）の構造'!M$48</f>
        <v>113</v>
      </c>
      <c r="I46" s="176"/>
      <c r="J46" s="176"/>
      <c r="K46" s="176">
        <f>'実質公債費比率（分子）の構造'!N$48</f>
        <v>131</v>
      </c>
      <c r="L46" s="176"/>
      <c r="M46" s="176"/>
      <c r="N46" s="176">
        <f>'実質公債費比率（分子）の構造'!O$48</f>
        <v>164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418</v>
      </c>
      <c r="C49" s="176"/>
      <c r="D49" s="176"/>
      <c r="E49" s="176">
        <f>'実質公債費比率（分子）の構造'!L$45</f>
        <v>423</v>
      </c>
      <c r="F49" s="176"/>
      <c r="G49" s="176"/>
      <c r="H49" s="176">
        <f>'実質公債費比率（分子）の構造'!M$45</f>
        <v>464</v>
      </c>
      <c r="I49" s="176"/>
      <c r="J49" s="176"/>
      <c r="K49" s="176">
        <f>'実質公債費比率（分子）の構造'!N$45</f>
        <v>454</v>
      </c>
      <c r="L49" s="176"/>
      <c r="M49" s="176"/>
      <c r="N49" s="176">
        <f>'実質公債費比率（分子）の構造'!O$45</f>
        <v>473</v>
      </c>
      <c r="O49" s="176"/>
      <c r="P49" s="176"/>
    </row>
    <row r="50" spans="1:16" x14ac:dyDescent="0.15">
      <c r="A50" s="176" t="s">
        <v>67</v>
      </c>
      <c r="B50" s="176" t="e">
        <f>NA()</f>
        <v>#N/A</v>
      </c>
      <c r="C50" s="176">
        <f>IF(ISNUMBER('実質公債費比率（分子）の構造'!K$53),'実質公債費比率（分子）の構造'!K$53,NA())</f>
        <v>111</v>
      </c>
      <c r="D50" s="176" t="e">
        <f>NA()</f>
        <v>#N/A</v>
      </c>
      <c r="E50" s="176" t="e">
        <f>NA()</f>
        <v>#N/A</v>
      </c>
      <c r="F50" s="176">
        <f>IF(ISNUMBER('実質公債費比率（分子）の構造'!L$53),'実質公債費比率（分子）の構造'!L$53,NA())</f>
        <v>154</v>
      </c>
      <c r="G50" s="176" t="e">
        <f>NA()</f>
        <v>#N/A</v>
      </c>
      <c r="H50" s="176" t="e">
        <f>NA()</f>
        <v>#N/A</v>
      </c>
      <c r="I50" s="176">
        <f>IF(ISNUMBER('実質公債費比率（分子）の構造'!M$53),'実質公債費比率（分子）の構造'!M$53,NA())</f>
        <v>173</v>
      </c>
      <c r="J50" s="176" t="e">
        <f>NA()</f>
        <v>#N/A</v>
      </c>
      <c r="K50" s="176" t="e">
        <f>NA()</f>
        <v>#N/A</v>
      </c>
      <c r="L50" s="176">
        <f>IF(ISNUMBER('実質公債費比率（分子）の構造'!N$53),'実質公債費比率（分子）の構造'!N$53,NA())</f>
        <v>181</v>
      </c>
      <c r="M50" s="176" t="e">
        <f>NA()</f>
        <v>#N/A</v>
      </c>
      <c r="N50" s="176" t="e">
        <f>NA()</f>
        <v>#N/A</v>
      </c>
      <c r="O50" s="176">
        <f>IF(ISNUMBER('実質公債費比率（分子）の構造'!O$53),'実質公債費比率（分子）の構造'!O$53,NA())</f>
        <v>251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4032</v>
      </c>
      <c r="E56" s="175"/>
      <c r="F56" s="175"/>
      <c r="G56" s="175">
        <f>'将来負担比率（分子）の構造'!J$52</f>
        <v>3751</v>
      </c>
      <c r="H56" s="175"/>
      <c r="I56" s="175"/>
      <c r="J56" s="175">
        <f>'将来負担比率（分子）の構造'!K$52</f>
        <v>3522</v>
      </c>
      <c r="K56" s="175"/>
      <c r="L56" s="175"/>
      <c r="M56" s="175">
        <f>'将来負担比率（分子）の構造'!L$52</f>
        <v>3285</v>
      </c>
      <c r="N56" s="175"/>
      <c r="O56" s="175"/>
      <c r="P56" s="175">
        <f>'将来負担比率（分子）の構造'!M$52</f>
        <v>4052</v>
      </c>
    </row>
    <row r="57" spans="1:16" x14ac:dyDescent="0.15">
      <c r="A57" s="175" t="s">
        <v>42</v>
      </c>
      <c r="B57" s="175"/>
      <c r="C57" s="175"/>
      <c r="D57" s="175">
        <f>'将来負担比率（分子）の構造'!I$51</f>
        <v>56</v>
      </c>
      <c r="E57" s="175"/>
      <c r="F57" s="175"/>
      <c r="G57" s="175">
        <f>'将来負担比率（分子）の構造'!J$51</f>
        <v>50</v>
      </c>
      <c r="H57" s="175"/>
      <c r="I57" s="175"/>
      <c r="J57" s="175">
        <f>'将来負担比率（分子）の構造'!K$51</f>
        <v>43</v>
      </c>
      <c r="K57" s="175"/>
      <c r="L57" s="175"/>
      <c r="M57" s="175">
        <f>'将来負担比率（分子）の構造'!L$51</f>
        <v>37</v>
      </c>
      <c r="N57" s="175"/>
      <c r="O57" s="175"/>
      <c r="P57" s="175">
        <f>'将来負担比率（分子）の構造'!M$51</f>
        <v>30</v>
      </c>
    </row>
    <row r="58" spans="1:16" x14ac:dyDescent="0.15">
      <c r="A58" s="175" t="s">
        <v>41</v>
      </c>
      <c r="B58" s="175"/>
      <c r="C58" s="175"/>
      <c r="D58" s="175">
        <f>'将来負担比率（分子）の構造'!I$50</f>
        <v>1878</v>
      </c>
      <c r="E58" s="175"/>
      <c r="F58" s="175"/>
      <c r="G58" s="175">
        <f>'将来負担比率（分子）の構造'!J$50</f>
        <v>1907</v>
      </c>
      <c r="H58" s="175"/>
      <c r="I58" s="175"/>
      <c r="J58" s="175">
        <f>'将来負担比率（分子）の構造'!K$50</f>
        <v>2152</v>
      </c>
      <c r="K58" s="175"/>
      <c r="L58" s="175"/>
      <c r="M58" s="175">
        <f>'将来負担比率（分子）の構造'!L$50</f>
        <v>2272</v>
      </c>
      <c r="N58" s="175"/>
      <c r="O58" s="175"/>
      <c r="P58" s="175">
        <f>'将来負担比率（分子）の構造'!M$50</f>
        <v>2411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847</v>
      </c>
      <c r="C62" s="175"/>
      <c r="D62" s="175"/>
      <c r="E62" s="175">
        <f>'将来負担比率（分子）の構造'!J$45</f>
        <v>645</v>
      </c>
      <c r="F62" s="175"/>
      <c r="G62" s="175"/>
      <c r="H62" s="175">
        <f>'将来負担比率（分子）の構造'!K$45</f>
        <v>832</v>
      </c>
      <c r="I62" s="175"/>
      <c r="J62" s="175"/>
      <c r="K62" s="175">
        <f>'将来負担比率（分子）の構造'!L$45</f>
        <v>820</v>
      </c>
      <c r="L62" s="175"/>
      <c r="M62" s="175"/>
      <c r="N62" s="175">
        <f>'将来負担比率（分子）の構造'!M$45</f>
        <v>785</v>
      </c>
      <c r="O62" s="175"/>
      <c r="P62" s="175"/>
    </row>
    <row r="63" spans="1:16" x14ac:dyDescent="0.15">
      <c r="A63" s="175" t="s">
        <v>34</v>
      </c>
      <c r="B63" s="175">
        <f>'将来負担比率（分子）の構造'!I$44</f>
        <v>81</v>
      </c>
      <c r="C63" s="175"/>
      <c r="D63" s="175"/>
      <c r="E63" s="175">
        <f>'将来負担比率（分子）の構造'!J$44</f>
        <v>66</v>
      </c>
      <c r="F63" s="175"/>
      <c r="G63" s="175"/>
      <c r="H63" s="175">
        <f>'将来負担比率（分子）の構造'!K$44</f>
        <v>65</v>
      </c>
      <c r="I63" s="175"/>
      <c r="J63" s="175"/>
      <c r="K63" s="175">
        <f>'将来負担比率（分子）の構造'!L$44</f>
        <v>78</v>
      </c>
      <c r="L63" s="175"/>
      <c r="M63" s="175"/>
      <c r="N63" s="175">
        <f>'将来負担比率（分子）の構造'!M$44</f>
        <v>75</v>
      </c>
      <c r="O63" s="175"/>
      <c r="P63" s="175"/>
    </row>
    <row r="64" spans="1:16" x14ac:dyDescent="0.15">
      <c r="A64" s="175" t="s">
        <v>33</v>
      </c>
      <c r="B64" s="175">
        <f>'将来負担比率（分子）の構造'!I$43</f>
        <v>1473</v>
      </c>
      <c r="C64" s="175"/>
      <c r="D64" s="175"/>
      <c r="E64" s="175">
        <f>'将来負担比率（分子）の構造'!J$43</f>
        <v>1382</v>
      </c>
      <c r="F64" s="175"/>
      <c r="G64" s="175"/>
      <c r="H64" s="175">
        <f>'将来負担比率（分子）の構造'!K$43</f>
        <v>1202</v>
      </c>
      <c r="I64" s="175"/>
      <c r="J64" s="175"/>
      <c r="K64" s="175">
        <f>'将来負担比率（分子）の構造'!L$43</f>
        <v>1053</v>
      </c>
      <c r="L64" s="175"/>
      <c r="M64" s="175"/>
      <c r="N64" s="175">
        <f>'将来負担比率（分子）の構造'!M$43</f>
        <v>968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3858</v>
      </c>
      <c r="C66" s="175"/>
      <c r="D66" s="175"/>
      <c r="E66" s="175">
        <f>'将来負担比率（分子）の構造'!J$41</f>
        <v>4174</v>
      </c>
      <c r="F66" s="175"/>
      <c r="G66" s="175"/>
      <c r="H66" s="175">
        <f>'将来負担比率（分子）の構造'!K$41</f>
        <v>4030</v>
      </c>
      <c r="I66" s="175"/>
      <c r="J66" s="175"/>
      <c r="K66" s="175">
        <f>'将来負担比率（分子）の構造'!L$41</f>
        <v>3861</v>
      </c>
      <c r="L66" s="175"/>
      <c r="M66" s="175"/>
      <c r="N66" s="175">
        <f>'将来負担比率（分子）の構造'!M$41</f>
        <v>3871</v>
      </c>
      <c r="O66" s="175"/>
      <c r="P66" s="175"/>
    </row>
    <row r="67" spans="1:16" x14ac:dyDescent="0.15">
      <c r="A67" s="175" t="s">
        <v>71</v>
      </c>
      <c r="B67" s="175" t="e">
        <f>NA()</f>
        <v>#N/A</v>
      </c>
      <c r="C67" s="175">
        <f>IF(ISNUMBER('将来負担比率（分子）の構造'!I$53), IF('将来負担比率（分子）の構造'!I$53 &lt; 0, 0, '将来負担比率（分子）の構造'!I$53), NA())</f>
        <v>293</v>
      </c>
      <c r="D67" s="175" t="e">
        <f>NA()</f>
        <v>#N/A</v>
      </c>
      <c r="E67" s="175" t="e">
        <f>NA()</f>
        <v>#N/A</v>
      </c>
      <c r="F67" s="175">
        <f>IF(ISNUMBER('将来負担比率（分子）の構造'!J$53), IF('将来負担比率（分子）の構造'!J$53 &lt; 0, 0, '将来負担比率（分子）の構造'!J$53), NA())</f>
        <v>558</v>
      </c>
      <c r="G67" s="175" t="e">
        <f>NA()</f>
        <v>#N/A</v>
      </c>
      <c r="H67" s="175" t="e">
        <f>NA()</f>
        <v>#N/A</v>
      </c>
      <c r="I67" s="175">
        <f>IF(ISNUMBER('将来負担比率（分子）の構造'!K$53), IF('将来負担比率（分子）の構造'!K$53 &lt; 0, 0, '将来負担比率（分子）の構造'!K$53), NA())</f>
        <v>411</v>
      </c>
      <c r="J67" s="175" t="e">
        <f>NA()</f>
        <v>#N/A</v>
      </c>
      <c r="K67" s="175" t="e">
        <f>NA()</f>
        <v>#N/A</v>
      </c>
      <c r="L67" s="175">
        <f>IF(ISNUMBER('将来負担比率（分子）の構造'!L$53), IF('将来負担比率（分子）の構造'!L$53 &lt; 0, 0, '将来負担比率（分子）の構造'!L$53), NA())</f>
        <v>217</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882</v>
      </c>
      <c r="C72" s="179">
        <f>基金残高に係る経年分析!G55</f>
        <v>960</v>
      </c>
      <c r="D72" s="179">
        <f>基金残高に係る経年分析!H55</f>
        <v>990</v>
      </c>
    </row>
    <row r="73" spans="1:16" x14ac:dyDescent="0.15">
      <c r="A73" s="178" t="s">
        <v>74</v>
      </c>
      <c r="B73" s="179">
        <f>基金残高に係る経年分析!F56</f>
        <v>383</v>
      </c>
      <c r="C73" s="179">
        <f>基金残高に係る経年分析!G56</f>
        <v>350</v>
      </c>
      <c r="D73" s="179">
        <f>基金残高に係る経年分析!H56</f>
        <v>370</v>
      </c>
    </row>
    <row r="74" spans="1:16" x14ac:dyDescent="0.15">
      <c r="A74" s="178" t="s">
        <v>75</v>
      </c>
      <c r="B74" s="179">
        <f>基金残高に係る経年分析!F57</f>
        <v>699</v>
      </c>
      <c r="C74" s="179">
        <f>基金残高に係る経年分析!G57</f>
        <v>776</v>
      </c>
      <c r="D74" s="179">
        <f>基金残高に係る経年分析!H57</f>
        <v>866</v>
      </c>
    </row>
  </sheetData>
  <sheetProtection algorithmName="SHA-512" hashValue="2SGY/ZHnpWa7nxP9kN/6TMCf1rCtBDE9Yn/sgEd9PIsKKTS6KylS0SeZmNdMC/yvdNwF2qHt/+iJznHCle676w==" saltValue="7s7QT5BLjua3ISpRz+g6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591953</v>
      </c>
      <c r="S5" s="677"/>
      <c r="T5" s="677"/>
      <c r="U5" s="677"/>
      <c r="V5" s="677"/>
      <c r="W5" s="677"/>
      <c r="X5" s="677"/>
      <c r="Y5" s="702"/>
      <c r="Z5" s="715">
        <v>13.5</v>
      </c>
      <c r="AA5" s="715"/>
      <c r="AB5" s="715"/>
      <c r="AC5" s="715"/>
      <c r="AD5" s="716">
        <v>591953</v>
      </c>
      <c r="AE5" s="716"/>
      <c r="AF5" s="716"/>
      <c r="AG5" s="716"/>
      <c r="AH5" s="716"/>
      <c r="AI5" s="716"/>
      <c r="AJ5" s="716"/>
      <c r="AK5" s="716"/>
      <c r="AL5" s="703">
        <v>22</v>
      </c>
      <c r="AM5" s="685"/>
      <c r="AN5" s="685"/>
      <c r="AO5" s="704"/>
      <c r="AP5" s="679" t="s">
        <v>216</v>
      </c>
      <c r="AQ5" s="680"/>
      <c r="AR5" s="680"/>
      <c r="AS5" s="680"/>
      <c r="AT5" s="680"/>
      <c r="AU5" s="680"/>
      <c r="AV5" s="680"/>
      <c r="AW5" s="680"/>
      <c r="AX5" s="680"/>
      <c r="AY5" s="680"/>
      <c r="AZ5" s="680"/>
      <c r="BA5" s="680"/>
      <c r="BB5" s="680"/>
      <c r="BC5" s="680"/>
      <c r="BD5" s="680"/>
      <c r="BE5" s="680"/>
      <c r="BF5" s="681"/>
      <c r="BG5" s="621">
        <v>582196</v>
      </c>
      <c r="BH5" s="622"/>
      <c r="BI5" s="622"/>
      <c r="BJ5" s="622"/>
      <c r="BK5" s="622"/>
      <c r="BL5" s="622"/>
      <c r="BM5" s="622"/>
      <c r="BN5" s="623"/>
      <c r="BO5" s="659">
        <v>98.4</v>
      </c>
      <c r="BP5" s="659"/>
      <c r="BQ5" s="659"/>
      <c r="BR5" s="659"/>
      <c r="BS5" s="660">
        <v>48729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62508</v>
      </c>
      <c r="S6" s="622"/>
      <c r="T6" s="622"/>
      <c r="U6" s="622"/>
      <c r="V6" s="622"/>
      <c r="W6" s="622"/>
      <c r="X6" s="622"/>
      <c r="Y6" s="623"/>
      <c r="Z6" s="659">
        <v>1.4</v>
      </c>
      <c r="AA6" s="659"/>
      <c r="AB6" s="659"/>
      <c r="AC6" s="659"/>
      <c r="AD6" s="660">
        <v>62508</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582196</v>
      </c>
      <c r="BH6" s="622"/>
      <c r="BI6" s="622"/>
      <c r="BJ6" s="622"/>
      <c r="BK6" s="622"/>
      <c r="BL6" s="622"/>
      <c r="BM6" s="622"/>
      <c r="BN6" s="623"/>
      <c r="BO6" s="659">
        <v>98.4</v>
      </c>
      <c r="BP6" s="659"/>
      <c r="BQ6" s="659"/>
      <c r="BR6" s="659"/>
      <c r="BS6" s="660">
        <v>48729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44663</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44663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118</v>
      </c>
      <c r="S7" s="622"/>
      <c r="T7" s="622"/>
      <c r="U7" s="622"/>
      <c r="V7" s="622"/>
      <c r="W7" s="622"/>
      <c r="X7" s="622"/>
      <c r="Y7" s="623"/>
      <c r="Z7" s="659">
        <v>0</v>
      </c>
      <c r="AA7" s="659"/>
      <c r="AB7" s="659"/>
      <c r="AC7" s="659"/>
      <c r="AD7" s="660">
        <v>118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179016</v>
      </c>
      <c r="BH7" s="622"/>
      <c r="BI7" s="622"/>
      <c r="BJ7" s="622"/>
      <c r="BK7" s="622"/>
      <c r="BL7" s="622"/>
      <c r="BM7" s="622"/>
      <c r="BN7" s="623"/>
      <c r="BO7" s="659">
        <v>30.2</v>
      </c>
      <c r="BP7" s="659"/>
      <c r="BQ7" s="659"/>
      <c r="BR7" s="659"/>
      <c r="BS7" s="660">
        <v>4140</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791098</v>
      </c>
      <c r="CS7" s="622"/>
      <c r="CT7" s="622"/>
      <c r="CU7" s="622"/>
      <c r="CV7" s="622"/>
      <c r="CW7" s="622"/>
      <c r="CX7" s="622"/>
      <c r="CY7" s="623"/>
      <c r="CZ7" s="659">
        <v>18.7</v>
      </c>
      <c r="DA7" s="659"/>
      <c r="DB7" s="659"/>
      <c r="DC7" s="659"/>
      <c r="DD7" s="627">
        <v>2949</v>
      </c>
      <c r="DE7" s="622"/>
      <c r="DF7" s="622"/>
      <c r="DG7" s="622"/>
      <c r="DH7" s="622"/>
      <c r="DI7" s="622"/>
      <c r="DJ7" s="622"/>
      <c r="DK7" s="622"/>
      <c r="DL7" s="622"/>
      <c r="DM7" s="622"/>
      <c r="DN7" s="622"/>
      <c r="DO7" s="622"/>
      <c r="DP7" s="623"/>
      <c r="DQ7" s="627">
        <v>679305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2184</v>
      </c>
      <c r="S8" s="622"/>
      <c r="T8" s="622"/>
      <c r="U8" s="622"/>
      <c r="V8" s="622"/>
      <c r="W8" s="622"/>
      <c r="X8" s="622"/>
      <c r="Y8" s="623"/>
      <c r="Z8" s="659">
        <v>0</v>
      </c>
      <c r="AA8" s="659"/>
      <c r="AB8" s="659"/>
      <c r="AC8" s="659"/>
      <c r="AD8" s="660">
        <v>2184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6612</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998893</v>
      </c>
      <c r="CS8" s="622"/>
      <c r="CT8" s="622"/>
      <c r="CU8" s="622"/>
      <c r="CV8" s="622"/>
      <c r="CW8" s="622"/>
      <c r="CX8" s="622"/>
      <c r="CY8" s="623"/>
      <c r="CZ8" s="659">
        <v>23.7</v>
      </c>
      <c r="DA8" s="659"/>
      <c r="DB8" s="659"/>
      <c r="DC8" s="659"/>
      <c r="DD8" s="627">
        <v>10175</v>
      </c>
      <c r="DE8" s="622"/>
      <c r="DF8" s="622"/>
      <c r="DG8" s="622"/>
      <c r="DH8" s="622"/>
      <c r="DI8" s="622"/>
      <c r="DJ8" s="622"/>
      <c r="DK8" s="622"/>
      <c r="DL8" s="622"/>
      <c r="DM8" s="622"/>
      <c r="DN8" s="622"/>
      <c r="DO8" s="622"/>
      <c r="DP8" s="623"/>
      <c r="DQ8" s="627">
        <v>583964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2166</v>
      </c>
      <c r="S9" s="622"/>
      <c r="T9" s="622"/>
      <c r="U9" s="622"/>
      <c r="V9" s="622"/>
      <c r="W9" s="622"/>
      <c r="X9" s="622"/>
      <c r="Y9" s="623"/>
      <c r="Z9" s="659">
        <v>0</v>
      </c>
      <c r="AA9" s="659"/>
      <c r="AB9" s="659"/>
      <c r="AC9" s="659"/>
      <c r="AD9" s="660">
        <v>2166</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140506</v>
      </c>
      <c r="BH9" s="622"/>
      <c r="BI9" s="622"/>
      <c r="BJ9" s="622"/>
      <c r="BK9" s="622"/>
      <c r="BL9" s="622"/>
      <c r="BM9" s="622"/>
      <c r="BN9" s="623"/>
      <c r="BO9" s="659">
        <v>23.7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328222</v>
      </c>
      <c r="CS9" s="622"/>
      <c r="CT9" s="622"/>
      <c r="CU9" s="622"/>
      <c r="CV9" s="622"/>
      <c r="CW9" s="622"/>
      <c r="CX9" s="622"/>
      <c r="CY9" s="623"/>
      <c r="CZ9" s="659">
        <v>7.8</v>
      </c>
      <c r="DA9" s="659"/>
      <c r="DB9" s="659"/>
      <c r="DC9" s="659"/>
      <c r="DD9" s="627">
        <v>9289</v>
      </c>
      <c r="DE9" s="622"/>
      <c r="DF9" s="622"/>
      <c r="DG9" s="622"/>
      <c r="DH9" s="622"/>
      <c r="DI9" s="622"/>
      <c r="DJ9" s="622"/>
      <c r="DK9" s="622"/>
      <c r="DL9" s="622"/>
      <c r="DM9" s="622"/>
      <c r="DN9" s="622"/>
      <c r="DO9" s="622"/>
      <c r="DP9" s="623"/>
      <c r="DQ9" s="627">
        <v>296232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17408</v>
      </c>
      <c r="BH10" s="622"/>
      <c r="BI10" s="622"/>
      <c r="BJ10" s="622"/>
      <c r="BK10" s="622"/>
      <c r="BL10" s="622"/>
      <c r="BM10" s="622"/>
      <c r="BN10" s="623"/>
      <c r="BO10" s="659">
        <v>2.9</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2965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965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104361</v>
      </c>
      <c r="S11" s="622"/>
      <c r="T11" s="622"/>
      <c r="U11" s="622"/>
      <c r="V11" s="622"/>
      <c r="W11" s="622"/>
      <c r="X11" s="622"/>
      <c r="Y11" s="623"/>
      <c r="Z11" s="624">
        <v>2.4</v>
      </c>
      <c r="AA11" s="625"/>
      <c r="AB11" s="625"/>
      <c r="AC11" s="626"/>
      <c r="AD11" s="627">
        <v>104361</v>
      </c>
      <c r="AE11" s="622"/>
      <c r="AF11" s="622"/>
      <c r="AG11" s="622"/>
      <c r="AH11" s="622"/>
      <c r="AI11" s="622"/>
      <c r="AJ11" s="622"/>
      <c r="AK11" s="623"/>
      <c r="AL11" s="624">
        <v>3.9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14490</v>
      </c>
      <c r="BH11" s="622"/>
      <c r="BI11" s="622"/>
      <c r="BJ11" s="622"/>
      <c r="BK11" s="622"/>
      <c r="BL11" s="622"/>
      <c r="BM11" s="622"/>
      <c r="BN11" s="623"/>
      <c r="BO11" s="659">
        <v>2.4</v>
      </c>
      <c r="BP11" s="659"/>
      <c r="BQ11" s="659"/>
      <c r="BR11" s="659"/>
      <c r="BS11" s="660">
        <v>4140</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270142</v>
      </c>
      <c r="CS11" s="622"/>
      <c r="CT11" s="622"/>
      <c r="CU11" s="622"/>
      <c r="CV11" s="622"/>
      <c r="CW11" s="622"/>
      <c r="CX11" s="622"/>
      <c r="CY11" s="623"/>
      <c r="CZ11" s="659">
        <v>6.4</v>
      </c>
      <c r="DA11" s="659"/>
      <c r="DB11" s="659"/>
      <c r="DC11" s="659"/>
      <c r="DD11" s="627">
        <v>72516</v>
      </c>
      <c r="DE11" s="622"/>
      <c r="DF11" s="622"/>
      <c r="DG11" s="622"/>
      <c r="DH11" s="622"/>
      <c r="DI11" s="622"/>
      <c r="DJ11" s="622"/>
      <c r="DK11" s="622"/>
      <c r="DL11" s="622"/>
      <c r="DM11" s="622"/>
      <c r="DN11" s="622"/>
      <c r="DO11" s="622"/>
      <c r="DP11" s="623"/>
      <c r="DQ11" s="627">
        <v>191328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368569</v>
      </c>
      <c r="BH12" s="622"/>
      <c r="BI12" s="622"/>
      <c r="BJ12" s="622"/>
      <c r="BK12" s="622"/>
      <c r="BL12" s="622"/>
      <c r="BM12" s="622"/>
      <c r="BN12" s="623"/>
      <c r="BO12" s="659">
        <v>62.3</v>
      </c>
      <c r="BP12" s="659"/>
      <c r="BQ12" s="659"/>
      <c r="BR12" s="659"/>
      <c r="BS12" s="660">
        <v>44589</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126366</v>
      </c>
      <c r="CS12" s="622"/>
      <c r="CT12" s="622"/>
      <c r="CU12" s="622"/>
      <c r="CV12" s="622"/>
      <c r="CW12" s="622"/>
      <c r="CX12" s="622"/>
      <c r="CY12" s="623"/>
      <c r="CZ12" s="659">
        <v>3</v>
      </c>
      <c r="DA12" s="659"/>
      <c r="DB12" s="659"/>
      <c r="DC12" s="659"/>
      <c r="DD12" s="627">
        <v>2188</v>
      </c>
      <c r="DE12" s="622"/>
      <c r="DF12" s="622"/>
      <c r="DG12" s="622"/>
      <c r="DH12" s="622"/>
      <c r="DI12" s="622"/>
      <c r="DJ12" s="622"/>
      <c r="DK12" s="622"/>
      <c r="DL12" s="622"/>
      <c r="DM12" s="622"/>
      <c r="DN12" s="622"/>
      <c r="DO12" s="622"/>
      <c r="DP12" s="623"/>
      <c r="DQ12" s="627">
        <v>77924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344971</v>
      </c>
      <c r="BH13" s="622"/>
      <c r="BI13" s="622"/>
      <c r="BJ13" s="622"/>
      <c r="BK13" s="622"/>
      <c r="BL13" s="622"/>
      <c r="BM13" s="622"/>
      <c r="BN13" s="623"/>
      <c r="BO13" s="659">
        <v>58.3</v>
      </c>
      <c r="BP13" s="659"/>
      <c r="BQ13" s="659"/>
      <c r="BR13" s="659"/>
      <c r="BS13" s="660">
        <v>44589</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390943</v>
      </c>
      <c r="CS13" s="622"/>
      <c r="CT13" s="622"/>
      <c r="CU13" s="622"/>
      <c r="CV13" s="622"/>
      <c r="CW13" s="622"/>
      <c r="CX13" s="622"/>
      <c r="CY13" s="623"/>
      <c r="CZ13" s="659">
        <v>9.3000000000000007</v>
      </c>
      <c r="DA13" s="659"/>
      <c r="DB13" s="659"/>
      <c r="DC13" s="659"/>
      <c r="DD13" s="627">
        <v>266285</v>
      </c>
      <c r="DE13" s="622"/>
      <c r="DF13" s="622"/>
      <c r="DG13" s="622"/>
      <c r="DH13" s="622"/>
      <c r="DI13" s="622"/>
      <c r="DJ13" s="622"/>
      <c r="DK13" s="622"/>
      <c r="DL13" s="622"/>
      <c r="DM13" s="622"/>
      <c r="DN13" s="622"/>
      <c r="DO13" s="622"/>
      <c r="DP13" s="623"/>
      <c r="DQ13" s="627">
        <v>152171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90</v>
      </c>
      <c r="S14" s="622"/>
      <c r="T14" s="622"/>
      <c r="U14" s="622"/>
      <c r="V14" s="622"/>
      <c r="W14" s="622"/>
      <c r="X14" s="622"/>
      <c r="Y14" s="623"/>
      <c r="Z14" s="659">
        <v>0</v>
      </c>
      <c r="AA14" s="659"/>
      <c r="AB14" s="659"/>
      <c r="AC14" s="659"/>
      <c r="AD14" s="660">
        <v>90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16685</v>
      </c>
      <c r="BH14" s="622"/>
      <c r="BI14" s="622"/>
      <c r="BJ14" s="622"/>
      <c r="BK14" s="622"/>
      <c r="BL14" s="622"/>
      <c r="BM14" s="622"/>
      <c r="BN14" s="623"/>
      <c r="BO14" s="659">
        <v>2.8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192811</v>
      </c>
      <c r="CS14" s="622"/>
      <c r="CT14" s="622"/>
      <c r="CU14" s="622"/>
      <c r="CV14" s="622"/>
      <c r="CW14" s="622"/>
      <c r="CX14" s="622"/>
      <c r="CY14" s="623"/>
      <c r="CZ14" s="659">
        <v>4.5999999999999996</v>
      </c>
      <c r="DA14" s="659"/>
      <c r="DB14" s="659"/>
      <c r="DC14" s="659"/>
      <c r="DD14" s="627">
        <v>18533</v>
      </c>
      <c r="DE14" s="622"/>
      <c r="DF14" s="622"/>
      <c r="DG14" s="622"/>
      <c r="DH14" s="622"/>
      <c r="DI14" s="622"/>
      <c r="DJ14" s="622"/>
      <c r="DK14" s="622"/>
      <c r="DL14" s="622"/>
      <c r="DM14" s="622"/>
      <c r="DN14" s="622"/>
      <c r="DO14" s="622"/>
      <c r="DP14" s="623"/>
      <c r="DQ14" s="627">
        <v>157504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17926</v>
      </c>
      <c r="BH15" s="622"/>
      <c r="BI15" s="622"/>
      <c r="BJ15" s="622"/>
      <c r="BK15" s="622"/>
      <c r="BL15" s="622"/>
      <c r="BM15" s="622"/>
      <c r="BN15" s="623"/>
      <c r="BO15" s="659">
        <v>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531934</v>
      </c>
      <c r="CS15" s="622"/>
      <c r="CT15" s="622"/>
      <c r="CU15" s="622"/>
      <c r="CV15" s="622"/>
      <c r="CW15" s="622"/>
      <c r="CX15" s="622"/>
      <c r="CY15" s="623"/>
      <c r="CZ15" s="659">
        <v>12.6</v>
      </c>
      <c r="DA15" s="659"/>
      <c r="DB15" s="659"/>
      <c r="DC15" s="659"/>
      <c r="DD15" s="627">
        <v>128301</v>
      </c>
      <c r="DE15" s="622"/>
      <c r="DF15" s="622"/>
      <c r="DG15" s="622"/>
      <c r="DH15" s="622"/>
      <c r="DI15" s="622"/>
      <c r="DJ15" s="622"/>
      <c r="DK15" s="622"/>
      <c r="DL15" s="622"/>
      <c r="DM15" s="622"/>
      <c r="DN15" s="622"/>
      <c r="DO15" s="622"/>
      <c r="DP15" s="623"/>
      <c r="DQ15" s="627">
        <v>354989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3519</v>
      </c>
      <c r="S16" s="622"/>
      <c r="T16" s="622"/>
      <c r="U16" s="622"/>
      <c r="V16" s="622"/>
      <c r="W16" s="622"/>
      <c r="X16" s="622"/>
      <c r="Y16" s="623"/>
      <c r="Z16" s="659">
        <v>0.1</v>
      </c>
      <c r="AA16" s="659"/>
      <c r="AB16" s="659"/>
      <c r="AC16" s="659"/>
      <c r="AD16" s="660">
        <v>3519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71003</v>
      </c>
      <c r="CS16" s="622"/>
      <c r="CT16" s="622"/>
      <c r="CU16" s="622"/>
      <c r="CV16" s="622"/>
      <c r="CW16" s="622"/>
      <c r="CX16" s="622"/>
      <c r="CY16" s="623"/>
      <c r="CZ16" s="659">
        <v>1.7</v>
      </c>
      <c r="DA16" s="659"/>
      <c r="DB16" s="659"/>
      <c r="DC16" s="659"/>
      <c r="DD16" s="627" t="s">
        <v>122</v>
      </c>
      <c r="DE16" s="622"/>
      <c r="DF16" s="622"/>
      <c r="DG16" s="622"/>
      <c r="DH16" s="622"/>
      <c r="DI16" s="622"/>
      <c r="DJ16" s="622"/>
      <c r="DK16" s="622"/>
      <c r="DL16" s="622"/>
      <c r="DM16" s="622"/>
      <c r="DN16" s="622"/>
      <c r="DO16" s="622"/>
      <c r="DP16" s="623"/>
      <c r="DQ16" s="627">
        <v>52539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9664</v>
      </c>
      <c r="S17" s="622"/>
      <c r="T17" s="622"/>
      <c r="U17" s="622"/>
      <c r="V17" s="622"/>
      <c r="W17" s="622"/>
      <c r="X17" s="622"/>
      <c r="Y17" s="623"/>
      <c r="Z17" s="659">
        <v>0.2</v>
      </c>
      <c r="AA17" s="659"/>
      <c r="AB17" s="659"/>
      <c r="AC17" s="659"/>
      <c r="AD17" s="660">
        <v>9664</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473448</v>
      </c>
      <c r="CS17" s="622"/>
      <c r="CT17" s="622"/>
      <c r="CU17" s="622"/>
      <c r="CV17" s="622"/>
      <c r="CW17" s="622"/>
      <c r="CX17" s="622"/>
      <c r="CY17" s="623"/>
      <c r="CZ17" s="659">
        <v>11.2</v>
      </c>
      <c r="DA17" s="659"/>
      <c r="DB17" s="659"/>
      <c r="DC17" s="659"/>
      <c r="DD17" s="627" t="s">
        <v>122</v>
      </c>
      <c r="DE17" s="622"/>
      <c r="DF17" s="622"/>
      <c r="DG17" s="622"/>
      <c r="DH17" s="622"/>
      <c r="DI17" s="622"/>
      <c r="DJ17" s="622"/>
      <c r="DK17" s="622"/>
      <c r="DL17" s="622"/>
      <c r="DM17" s="622"/>
      <c r="DN17" s="622"/>
      <c r="DO17" s="622"/>
      <c r="DP17" s="623"/>
      <c r="DQ17" s="627">
        <v>466638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2264</v>
      </c>
      <c r="S18" s="622"/>
      <c r="T18" s="622"/>
      <c r="U18" s="622"/>
      <c r="V18" s="622"/>
      <c r="W18" s="622"/>
      <c r="X18" s="622"/>
      <c r="Y18" s="623"/>
      <c r="Z18" s="659">
        <v>0.1</v>
      </c>
      <c r="AA18" s="659"/>
      <c r="AB18" s="659"/>
      <c r="AC18" s="659"/>
      <c r="AD18" s="660">
        <v>2264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1946</v>
      </c>
      <c r="S19" s="622"/>
      <c r="T19" s="622"/>
      <c r="U19" s="622"/>
      <c r="V19" s="622"/>
      <c r="W19" s="622"/>
      <c r="X19" s="622"/>
      <c r="Y19" s="623"/>
      <c r="Z19" s="659">
        <v>0</v>
      </c>
      <c r="AA19" s="659"/>
      <c r="AB19" s="659"/>
      <c r="AC19" s="659"/>
      <c r="AD19" s="660">
        <v>1946</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9757</v>
      </c>
      <c r="BH19" s="622"/>
      <c r="BI19" s="622"/>
      <c r="BJ19" s="622"/>
      <c r="BK19" s="622"/>
      <c r="BL19" s="622"/>
      <c r="BM19" s="622"/>
      <c r="BN19" s="623"/>
      <c r="BO19" s="659">
        <v>1.6</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318</v>
      </c>
      <c r="S20" s="622"/>
      <c r="T20" s="622"/>
      <c r="U20" s="622"/>
      <c r="V20" s="622"/>
      <c r="W20" s="622"/>
      <c r="X20" s="622"/>
      <c r="Y20" s="623"/>
      <c r="Z20" s="659">
        <v>0</v>
      </c>
      <c r="AA20" s="659"/>
      <c r="AB20" s="659"/>
      <c r="AC20" s="659"/>
      <c r="AD20" s="660">
        <v>318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9757</v>
      </c>
      <c r="BH20" s="622"/>
      <c r="BI20" s="622"/>
      <c r="BJ20" s="622"/>
      <c r="BK20" s="622"/>
      <c r="BL20" s="622"/>
      <c r="BM20" s="622"/>
      <c r="BN20" s="623"/>
      <c r="BO20" s="659">
        <v>1.6</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4222488</v>
      </c>
      <c r="CS20" s="622"/>
      <c r="CT20" s="622"/>
      <c r="CU20" s="622"/>
      <c r="CV20" s="622"/>
      <c r="CW20" s="622"/>
      <c r="CX20" s="622"/>
      <c r="CY20" s="623"/>
      <c r="CZ20" s="659">
        <v>100</v>
      </c>
      <c r="DA20" s="659"/>
      <c r="DB20" s="659"/>
      <c r="DC20" s="659"/>
      <c r="DD20" s="627">
        <v>510236</v>
      </c>
      <c r="DE20" s="622"/>
      <c r="DF20" s="622"/>
      <c r="DG20" s="622"/>
      <c r="DH20" s="622"/>
      <c r="DI20" s="622"/>
      <c r="DJ20" s="622"/>
      <c r="DK20" s="622"/>
      <c r="DL20" s="622"/>
      <c r="DM20" s="622"/>
      <c r="DN20" s="622"/>
      <c r="DO20" s="622"/>
      <c r="DP20" s="623"/>
      <c r="DQ20" s="627">
        <v>3058222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2055770</v>
      </c>
      <c r="S21" s="622"/>
      <c r="T21" s="622"/>
      <c r="U21" s="622"/>
      <c r="V21" s="622"/>
      <c r="W21" s="622"/>
      <c r="X21" s="622"/>
      <c r="Y21" s="623"/>
      <c r="Z21" s="659">
        <v>46.7</v>
      </c>
      <c r="AA21" s="659"/>
      <c r="AB21" s="659"/>
      <c r="AC21" s="659"/>
      <c r="AD21" s="660">
        <v>1891050</v>
      </c>
      <c r="AE21" s="660"/>
      <c r="AF21" s="660"/>
      <c r="AG21" s="660"/>
      <c r="AH21" s="660"/>
      <c r="AI21" s="660"/>
      <c r="AJ21" s="660"/>
      <c r="AK21" s="660"/>
      <c r="AL21" s="624">
        <v>70.3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9757</v>
      </c>
      <c r="BH21" s="622"/>
      <c r="BI21" s="622"/>
      <c r="BJ21" s="622"/>
      <c r="BK21" s="622"/>
      <c r="BL21" s="622"/>
      <c r="BM21" s="622"/>
      <c r="BN21" s="623"/>
      <c r="BO21" s="659">
        <v>1.6</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1891050</v>
      </c>
      <c r="S22" s="622"/>
      <c r="T22" s="622"/>
      <c r="U22" s="622"/>
      <c r="V22" s="622"/>
      <c r="W22" s="622"/>
      <c r="X22" s="622"/>
      <c r="Y22" s="623"/>
      <c r="Z22" s="659">
        <v>43</v>
      </c>
      <c r="AA22" s="659"/>
      <c r="AB22" s="659"/>
      <c r="AC22" s="659"/>
      <c r="AD22" s="660">
        <v>1891050</v>
      </c>
      <c r="AE22" s="660"/>
      <c r="AF22" s="660"/>
      <c r="AG22" s="660"/>
      <c r="AH22" s="660"/>
      <c r="AI22" s="660"/>
      <c r="AJ22" s="660"/>
      <c r="AK22" s="660"/>
      <c r="AL22" s="624">
        <v>70.3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164718</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1544987</v>
      </c>
      <c r="CS24" s="677"/>
      <c r="CT24" s="677"/>
      <c r="CU24" s="677"/>
      <c r="CV24" s="677"/>
      <c r="CW24" s="677"/>
      <c r="CX24" s="677"/>
      <c r="CY24" s="702"/>
      <c r="CZ24" s="703">
        <v>36.6</v>
      </c>
      <c r="DA24" s="685"/>
      <c r="DB24" s="685"/>
      <c r="DC24" s="705"/>
      <c r="DD24" s="701">
        <v>1308034</v>
      </c>
      <c r="DE24" s="677"/>
      <c r="DF24" s="677"/>
      <c r="DG24" s="677"/>
      <c r="DH24" s="677"/>
      <c r="DI24" s="677"/>
      <c r="DJ24" s="677"/>
      <c r="DK24" s="702"/>
      <c r="DL24" s="701">
        <v>1174152</v>
      </c>
      <c r="DM24" s="677"/>
      <c r="DN24" s="677"/>
      <c r="DO24" s="677"/>
      <c r="DP24" s="677"/>
      <c r="DQ24" s="677"/>
      <c r="DR24" s="677"/>
      <c r="DS24" s="677"/>
      <c r="DT24" s="677"/>
      <c r="DU24" s="677"/>
      <c r="DV24" s="702"/>
      <c r="DW24" s="703">
        <v>43.5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2834597</v>
      </c>
      <c r="S25" s="622"/>
      <c r="T25" s="622"/>
      <c r="U25" s="622"/>
      <c r="V25" s="622"/>
      <c r="W25" s="622"/>
      <c r="X25" s="622"/>
      <c r="Y25" s="623"/>
      <c r="Z25" s="659">
        <v>64.400000000000006</v>
      </c>
      <c r="AA25" s="659"/>
      <c r="AB25" s="659"/>
      <c r="AC25" s="659"/>
      <c r="AD25" s="660">
        <v>2669877</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818157</v>
      </c>
      <c r="CS25" s="634"/>
      <c r="CT25" s="634"/>
      <c r="CU25" s="634"/>
      <c r="CV25" s="634"/>
      <c r="CW25" s="634"/>
      <c r="CX25" s="634"/>
      <c r="CY25" s="635"/>
      <c r="CZ25" s="624">
        <v>19.399999999999999</v>
      </c>
      <c r="DA25" s="636"/>
      <c r="DB25" s="636"/>
      <c r="DC25" s="637"/>
      <c r="DD25" s="627">
        <v>749284</v>
      </c>
      <c r="DE25" s="634"/>
      <c r="DF25" s="634"/>
      <c r="DG25" s="634"/>
      <c r="DH25" s="634"/>
      <c r="DI25" s="634"/>
      <c r="DJ25" s="634"/>
      <c r="DK25" s="635"/>
      <c r="DL25" s="627">
        <v>630921</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454653</v>
      </c>
      <c r="CS26" s="622"/>
      <c r="CT26" s="622"/>
      <c r="CU26" s="622"/>
      <c r="CV26" s="622"/>
      <c r="CW26" s="622"/>
      <c r="CX26" s="622"/>
      <c r="CY26" s="623"/>
      <c r="CZ26" s="624">
        <v>10.8</v>
      </c>
      <c r="DA26" s="636"/>
      <c r="DB26" s="636"/>
      <c r="DC26" s="637"/>
      <c r="DD26" s="627">
        <v>400597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2007</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591953</v>
      </c>
      <c r="BH27" s="622"/>
      <c r="BI27" s="622"/>
      <c r="BJ27" s="622"/>
      <c r="BK27" s="622"/>
      <c r="BL27" s="622"/>
      <c r="BM27" s="622"/>
      <c r="BN27" s="623"/>
      <c r="BO27" s="659">
        <v>100</v>
      </c>
      <c r="BP27" s="659"/>
      <c r="BQ27" s="659"/>
      <c r="BR27" s="659"/>
      <c r="BS27" s="660">
        <v>48729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253382</v>
      </c>
      <c r="CS27" s="634"/>
      <c r="CT27" s="634"/>
      <c r="CU27" s="634"/>
      <c r="CV27" s="634"/>
      <c r="CW27" s="634"/>
      <c r="CX27" s="634"/>
      <c r="CY27" s="635"/>
      <c r="CZ27" s="624">
        <v>6</v>
      </c>
      <c r="DA27" s="636"/>
      <c r="DB27" s="636"/>
      <c r="DC27" s="637"/>
      <c r="DD27" s="627">
        <v>92112</v>
      </c>
      <c r="DE27" s="634"/>
      <c r="DF27" s="634"/>
      <c r="DG27" s="634"/>
      <c r="DH27" s="634"/>
      <c r="DI27" s="634"/>
      <c r="DJ27" s="634"/>
      <c r="DK27" s="635"/>
      <c r="DL27" s="627">
        <v>76593</v>
      </c>
      <c r="DM27" s="634"/>
      <c r="DN27" s="634"/>
      <c r="DO27" s="634"/>
      <c r="DP27" s="634"/>
      <c r="DQ27" s="634"/>
      <c r="DR27" s="634"/>
      <c r="DS27" s="634"/>
      <c r="DT27" s="634"/>
      <c r="DU27" s="634"/>
      <c r="DV27" s="635"/>
      <c r="DW27" s="624">
        <v>2.8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119117</v>
      </c>
      <c r="S28" s="622"/>
      <c r="T28" s="622"/>
      <c r="U28" s="622"/>
      <c r="V28" s="622"/>
      <c r="W28" s="622"/>
      <c r="X28" s="622"/>
      <c r="Y28" s="623"/>
      <c r="Z28" s="659">
        <v>2.7</v>
      </c>
      <c r="AA28" s="659"/>
      <c r="AB28" s="659"/>
      <c r="AC28" s="659"/>
      <c r="AD28" s="660">
        <v>6718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473448</v>
      </c>
      <c r="CS28" s="622"/>
      <c r="CT28" s="622"/>
      <c r="CU28" s="622"/>
      <c r="CV28" s="622"/>
      <c r="CW28" s="622"/>
      <c r="CX28" s="622"/>
      <c r="CY28" s="623"/>
      <c r="CZ28" s="624">
        <v>11.2</v>
      </c>
      <c r="DA28" s="636"/>
      <c r="DB28" s="636"/>
      <c r="DC28" s="637"/>
      <c r="DD28" s="627">
        <v>466638</v>
      </c>
      <c r="DE28" s="622"/>
      <c r="DF28" s="622"/>
      <c r="DG28" s="622"/>
      <c r="DH28" s="622"/>
      <c r="DI28" s="622"/>
      <c r="DJ28" s="622"/>
      <c r="DK28" s="623"/>
      <c r="DL28" s="627">
        <v>466638</v>
      </c>
      <c r="DM28" s="622"/>
      <c r="DN28" s="622"/>
      <c r="DO28" s="622"/>
      <c r="DP28" s="622"/>
      <c r="DQ28" s="622"/>
      <c r="DR28" s="622"/>
      <c r="DS28" s="622"/>
      <c r="DT28" s="622"/>
      <c r="DU28" s="622"/>
      <c r="DV28" s="623"/>
      <c r="DW28" s="624">
        <v>17.3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2674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473448</v>
      </c>
      <c r="CS29" s="634"/>
      <c r="CT29" s="634"/>
      <c r="CU29" s="634"/>
      <c r="CV29" s="634"/>
      <c r="CW29" s="634"/>
      <c r="CX29" s="634"/>
      <c r="CY29" s="635"/>
      <c r="CZ29" s="624">
        <v>11.2</v>
      </c>
      <c r="DA29" s="636"/>
      <c r="DB29" s="636"/>
      <c r="DC29" s="637"/>
      <c r="DD29" s="627">
        <v>466638</v>
      </c>
      <c r="DE29" s="634"/>
      <c r="DF29" s="634"/>
      <c r="DG29" s="634"/>
      <c r="DH29" s="634"/>
      <c r="DI29" s="634"/>
      <c r="DJ29" s="634"/>
      <c r="DK29" s="635"/>
      <c r="DL29" s="627">
        <v>466638</v>
      </c>
      <c r="DM29" s="634"/>
      <c r="DN29" s="634"/>
      <c r="DO29" s="634"/>
      <c r="DP29" s="634"/>
      <c r="DQ29" s="634"/>
      <c r="DR29" s="634"/>
      <c r="DS29" s="634"/>
      <c r="DT29" s="634"/>
      <c r="DU29" s="634"/>
      <c r="DV29" s="635"/>
      <c r="DW29" s="624">
        <v>17.3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409630</v>
      </c>
      <c r="S30" s="622"/>
      <c r="T30" s="622"/>
      <c r="U30" s="622"/>
      <c r="V30" s="622"/>
      <c r="W30" s="622"/>
      <c r="X30" s="622"/>
      <c r="Y30" s="623"/>
      <c r="Z30" s="659">
        <v>9.3000000000000007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462298</v>
      </c>
      <c r="CS30" s="622"/>
      <c r="CT30" s="622"/>
      <c r="CU30" s="622"/>
      <c r="CV30" s="622"/>
      <c r="CW30" s="622"/>
      <c r="CX30" s="622"/>
      <c r="CY30" s="623"/>
      <c r="CZ30" s="624">
        <v>10.9</v>
      </c>
      <c r="DA30" s="636"/>
      <c r="DB30" s="636"/>
      <c r="DC30" s="637"/>
      <c r="DD30" s="627">
        <v>455758</v>
      </c>
      <c r="DE30" s="622"/>
      <c r="DF30" s="622"/>
      <c r="DG30" s="622"/>
      <c r="DH30" s="622"/>
      <c r="DI30" s="622"/>
      <c r="DJ30" s="622"/>
      <c r="DK30" s="623"/>
      <c r="DL30" s="627">
        <v>455758</v>
      </c>
      <c r="DM30" s="622"/>
      <c r="DN30" s="622"/>
      <c r="DO30" s="622"/>
      <c r="DP30" s="622"/>
      <c r="DQ30" s="622"/>
      <c r="DR30" s="622"/>
      <c r="DS30" s="622"/>
      <c r="DT30" s="622"/>
      <c r="DU30" s="622"/>
      <c r="DV30" s="623"/>
      <c r="DW30" s="624">
        <v>16.899999999999999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99.7</v>
      </c>
      <c r="BH31" s="684"/>
      <c r="BI31" s="684"/>
      <c r="BJ31" s="684"/>
      <c r="BK31" s="684"/>
      <c r="BL31" s="684"/>
      <c r="BM31" s="685">
        <v>97.2</v>
      </c>
      <c r="BN31" s="684"/>
      <c r="BO31" s="684"/>
      <c r="BP31" s="684"/>
      <c r="BQ31" s="686"/>
      <c r="BR31" s="683">
        <v>99.6</v>
      </c>
      <c r="BS31" s="684"/>
      <c r="BT31" s="684"/>
      <c r="BU31" s="684"/>
      <c r="BV31" s="684"/>
      <c r="BW31" s="684"/>
      <c r="BX31" s="685">
        <v>96.9</v>
      </c>
      <c r="BY31" s="684"/>
      <c r="BZ31" s="684"/>
      <c r="CA31" s="684"/>
      <c r="CB31" s="686"/>
      <c r="CD31" s="642"/>
      <c r="CE31" s="643"/>
      <c r="CF31" s="618" t="s">
        <v>300</v>
      </c>
      <c r="CG31" s="619"/>
      <c r="CH31" s="619"/>
      <c r="CI31" s="619"/>
      <c r="CJ31" s="619"/>
      <c r="CK31" s="619"/>
      <c r="CL31" s="619"/>
      <c r="CM31" s="619"/>
      <c r="CN31" s="619"/>
      <c r="CO31" s="619"/>
      <c r="CP31" s="619"/>
      <c r="CQ31" s="620"/>
      <c r="CR31" s="621">
        <v>11150</v>
      </c>
      <c r="CS31" s="634"/>
      <c r="CT31" s="634"/>
      <c r="CU31" s="634"/>
      <c r="CV31" s="634"/>
      <c r="CW31" s="634"/>
      <c r="CX31" s="634"/>
      <c r="CY31" s="635"/>
      <c r="CZ31" s="624">
        <v>0.3</v>
      </c>
      <c r="DA31" s="636"/>
      <c r="DB31" s="636"/>
      <c r="DC31" s="637"/>
      <c r="DD31" s="627">
        <v>10880</v>
      </c>
      <c r="DE31" s="634"/>
      <c r="DF31" s="634"/>
      <c r="DG31" s="634"/>
      <c r="DH31" s="634"/>
      <c r="DI31" s="634"/>
      <c r="DJ31" s="634"/>
      <c r="DK31" s="635"/>
      <c r="DL31" s="627">
        <v>10880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173407</v>
      </c>
      <c r="S32" s="622"/>
      <c r="T32" s="622"/>
      <c r="U32" s="622"/>
      <c r="V32" s="622"/>
      <c r="W32" s="622"/>
      <c r="X32" s="622"/>
      <c r="Y32" s="623"/>
      <c r="Z32" s="659">
        <v>3.9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97.5</v>
      </c>
      <c r="BN32" s="634"/>
      <c r="BO32" s="634"/>
      <c r="BP32" s="634"/>
      <c r="BQ32" s="657"/>
      <c r="BR32" s="687">
        <v>99.3</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17967</v>
      </c>
      <c r="S33" s="622"/>
      <c r="T33" s="622"/>
      <c r="U33" s="622"/>
      <c r="V33" s="622"/>
      <c r="W33" s="622"/>
      <c r="X33" s="622"/>
      <c r="Y33" s="623"/>
      <c r="Z33" s="659">
        <v>0.4</v>
      </c>
      <c r="AA33" s="659"/>
      <c r="AB33" s="659"/>
      <c r="AC33" s="659"/>
      <c r="AD33" s="660">
        <v>9518</v>
      </c>
      <c r="AE33" s="660"/>
      <c r="AF33" s="660"/>
      <c r="AG33" s="660"/>
      <c r="AH33" s="660"/>
      <c r="AI33" s="660"/>
      <c r="AJ33" s="660"/>
      <c r="AK33" s="660"/>
      <c r="AL33" s="624">
        <v>0.4</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99.8</v>
      </c>
      <c r="BH33" s="606"/>
      <c r="BI33" s="606"/>
      <c r="BJ33" s="606"/>
      <c r="BK33" s="606"/>
      <c r="BL33" s="606"/>
      <c r="BM33" s="652">
        <v>96.5</v>
      </c>
      <c r="BN33" s="606"/>
      <c r="BO33" s="606"/>
      <c r="BP33" s="606"/>
      <c r="BQ33" s="669"/>
      <c r="BR33" s="682">
        <v>99.7</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2096262</v>
      </c>
      <c r="CS33" s="634"/>
      <c r="CT33" s="634"/>
      <c r="CU33" s="634"/>
      <c r="CV33" s="634"/>
      <c r="CW33" s="634"/>
      <c r="CX33" s="634"/>
      <c r="CY33" s="635"/>
      <c r="CZ33" s="624">
        <v>49.6</v>
      </c>
      <c r="DA33" s="636"/>
      <c r="DB33" s="636"/>
      <c r="DC33" s="637"/>
      <c r="DD33" s="627">
        <v>1580729</v>
      </c>
      <c r="DE33" s="634"/>
      <c r="DF33" s="634"/>
      <c r="DG33" s="634"/>
      <c r="DH33" s="634"/>
      <c r="DI33" s="634"/>
      <c r="DJ33" s="634"/>
      <c r="DK33" s="635"/>
      <c r="DL33" s="627">
        <v>1067347</v>
      </c>
      <c r="DM33" s="634"/>
      <c r="DN33" s="634"/>
      <c r="DO33" s="634"/>
      <c r="DP33" s="634"/>
      <c r="DQ33" s="634"/>
      <c r="DR33" s="634"/>
      <c r="DS33" s="634"/>
      <c r="DT33" s="634"/>
      <c r="DU33" s="634"/>
      <c r="DV33" s="635"/>
      <c r="DW33" s="624">
        <v>39.5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28853</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587240</v>
      </c>
      <c r="CS34" s="622"/>
      <c r="CT34" s="622"/>
      <c r="CU34" s="622"/>
      <c r="CV34" s="622"/>
      <c r="CW34" s="622"/>
      <c r="CX34" s="622"/>
      <c r="CY34" s="623"/>
      <c r="CZ34" s="624">
        <v>13.9</v>
      </c>
      <c r="DA34" s="636"/>
      <c r="DB34" s="636"/>
      <c r="DC34" s="637"/>
      <c r="DD34" s="627">
        <v>419824</v>
      </c>
      <c r="DE34" s="622"/>
      <c r="DF34" s="622"/>
      <c r="DG34" s="622"/>
      <c r="DH34" s="622"/>
      <c r="DI34" s="622"/>
      <c r="DJ34" s="622"/>
      <c r="DK34" s="623"/>
      <c r="DL34" s="627">
        <v>307506</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93500</v>
      </c>
      <c r="S35" s="622"/>
      <c r="T35" s="622"/>
      <c r="U35" s="622"/>
      <c r="V35" s="622"/>
      <c r="W35" s="622"/>
      <c r="X35" s="622"/>
      <c r="Y35" s="623"/>
      <c r="Z35" s="659">
        <v>2.1</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43813</v>
      </c>
      <c r="CS35" s="634"/>
      <c r="CT35" s="634"/>
      <c r="CU35" s="634"/>
      <c r="CV35" s="634"/>
      <c r="CW35" s="634"/>
      <c r="CX35" s="634"/>
      <c r="CY35" s="635"/>
      <c r="CZ35" s="624">
        <v>1</v>
      </c>
      <c r="DA35" s="636"/>
      <c r="DB35" s="636"/>
      <c r="DC35" s="637"/>
      <c r="DD35" s="627">
        <v>33357</v>
      </c>
      <c r="DE35" s="634"/>
      <c r="DF35" s="634"/>
      <c r="DG35" s="634"/>
      <c r="DH35" s="634"/>
      <c r="DI35" s="634"/>
      <c r="DJ35" s="634"/>
      <c r="DK35" s="635"/>
      <c r="DL35" s="627">
        <v>27579</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79226</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355855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1850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1155346</v>
      </c>
      <c r="CS36" s="622"/>
      <c r="CT36" s="622"/>
      <c r="CU36" s="622"/>
      <c r="CV36" s="622"/>
      <c r="CW36" s="622"/>
      <c r="CX36" s="622"/>
      <c r="CY36" s="623"/>
      <c r="CZ36" s="624">
        <v>27.4</v>
      </c>
      <c r="DA36" s="636"/>
      <c r="DB36" s="636"/>
      <c r="DC36" s="637"/>
      <c r="DD36" s="627">
        <v>922460</v>
      </c>
      <c r="DE36" s="622"/>
      <c r="DF36" s="622"/>
      <c r="DG36" s="622"/>
      <c r="DH36" s="622"/>
      <c r="DI36" s="622"/>
      <c r="DJ36" s="622"/>
      <c r="DK36" s="623"/>
      <c r="DL36" s="627">
        <v>649130</v>
      </c>
      <c r="DM36" s="622"/>
      <c r="DN36" s="622"/>
      <c r="DO36" s="622"/>
      <c r="DP36" s="622"/>
      <c r="DQ36" s="622"/>
      <c r="DR36" s="622"/>
      <c r="DS36" s="622"/>
      <c r="DT36" s="622"/>
      <c r="DU36" s="622"/>
      <c r="DV36" s="623"/>
      <c r="DW36" s="624">
        <v>24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164064</v>
      </c>
      <c r="S37" s="622"/>
      <c r="T37" s="622"/>
      <c r="U37" s="622"/>
      <c r="V37" s="622"/>
      <c r="W37" s="622"/>
      <c r="X37" s="622"/>
      <c r="Y37" s="623"/>
      <c r="Z37" s="659">
        <v>3.7</v>
      </c>
      <c r="AA37" s="659"/>
      <c r="AB37" s="659"/>
      <c r="AC37" s="659"/>
      <c r="AD37" s="660">
        <v>2370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136067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613269</v>
      </c>
      <c r="CS37" s="634"/>
      <c r="CT37" s="634"/>
      <c r="CU37" s="634"/>
      <c r="CV37" s="634"/>
      <c r="CW37" s="634"/>
      <c r="CX37" s="634"/>
      <c r="CY37" s="635"/>
      <c r="CZ37" s="624">
        <v>14.5</v>
      </c>
      <c r="DA37" s="636"/>
      <c r="DB37" s="636"/>
      <c r="DC37" s="637"/>
      <c r="DD37" s="627">
        <v>431530</v>
      </c>
      <c r="DE37" s="634"/>
      <c r="DF37" s="634"/>
      <c r="DG37" s="634"/>
      <c r="DH37" s="634"/>
      <c r="DI37" s="634"/>
      <c r="DJ37" s="634"/>
      <c r="DK37" s="635"/>
      <c r="DL37" s="627">
        <v>387585</v>
      </c>
      <c r="DM37" s="634"/>
      <c r="DN37" s="634"/>
      <c r="DO37" s="634"/>
      <c r="DP37" s="634"/>
      <c r="DQ37" s="634"/>
      <c r="DR37" s="634"/>
      <c r="DS37" s="634"/>
      <c r="DT37" s="634"/>
      <c r="DU37" s="634"/>
      <c r="DV37" s="635"/>
      <c r="DW37" s="624">
        <v>14.4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473147</v>
      </c>
      <c r="S38" s="622"/>
      <c r="T38" s="622"/>
      <c r="U38" s="622"/>
      <c r="V38" s="622"/>
      <c r="W38" s="622"/>
      <c r="X38" s="622"/>
      <c r="Y38" s="623"/>
      <c r="Z38" s="659">
        <v>10.8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62789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510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118032</v>
      </c>
      <c r="CS38" s="622"/>
      <c r="CT38" s="622"/>
      <c r="CU38" s="622"/>
      <c r="CV38" s="622"/>
      <c r="CW38" s="622"/>
      <c r="CX38" s="622"/>
      <c r="CY38" s="623"/>
      <c r="CZ38" s="624">
        <v>2.8</v>
      </c>
      <c r="DA38" s="636"/>
      <c r="DB38" s="636"/>
      <c r="DC38" s="637"/>
      <c r="DD38" s="627">
        <v>90312</v>
      </c>
      <c r="DE38" s="622"/>
      <c r="DF38" s="622"/>
      <c r="DG38" s="622"/>
      <c r="DH38" s="622"/>
      <c r="DI38" s="622"/>
      <c r="DJ38" s="622"/>
      <c r="DK38" s="623"/>
      <c r="DL38" s="627">
        <v>83132</v>
      </c>
      <c r="DM38" s="622"/>
      <c r="DN38" s="622"/>
      <c r="DO38" s="622"/>
      <c r="DP38" s="622"/>
      <c r="DQ38" s="622"/>
      <c r="DR38" s="622"/>
      <c r="DS38" s="622"/>
      <c r="DT38" s="622"/>
      <c r="DU38" s="622"/>
      <c r="DV38" s="623"/>
      <c r="DW38" s="624">
        <v>3.1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38967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745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161331</v>
      </c>
      <c r="CS39" s="634"/>
      <c r="CT39" s="634"/>
      <c r="CU39" s="634"/>
      <c r="CV39" s="634"/>
      <c r="CW39" s="634"/>
      <c r="CX39" s="634"/>
      <c r="CY39" s="635"/>
      <c r="CZ39" s="624">
        <v>3.8</v>
      </c>
      <c r="DA39" s="636"/>
      <c r="DB39" s="636"/>
      <c r="DC39" s="637"/>
      <c r="DD39" s="627">
        <v>114776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11147</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4393</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30500</v>
      </c>
      <c r="CS40" s="622"/>
      <c r="CT40" s="622"/>
      <c r="CU40" s="622"/>
      <c r="CV40" s="622"/>
      <c r="CW40" s="622"/>
      <c r="CX40" s="622"/>
      <c r="CY40" s="623"/>
      <c r="CZ40" s="624">
        <v>0.7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4398189</v>
      </c>
      <c r="S41" s="646"/>
      <c r="T41" s="646"/>
      <c r="U41" s="646"/>
      <c r="V41" s="646"/>
      <c r="W41" s="646"/>
      <c r="X41" s="646"/>
      <c r="Y41" s="649"/>
      <c r="Z41" s="650">
        <v>100</v>
      </c>
      <c r="AA41" s="650"/>
      <c r="AB41" s="650"/>
      <c r="AC41" s="650"/>
      <c r="AD41" s="651">
        <v>2688483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31255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319</v>
      </c>
      <c r="AR42" s="667"/>
      <c r="AS42" s="667"/>
      <c r="AT42" s="667"/>
      <c r="AU42" s="667"/>
      <c r="AV42" s="667"/>
      <c r="AW42" s="667"/>
      <c r="AX42" s="667"/>
      <c r="AY42" s="668"/>
      <c r="AZ42" s="605">
        <v>82384</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366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581239</v>
      </c>
      <c r="CS42" s="634"/>
      <c r="CT42" s="634"/>
      <c r="CU42" s="634"/>
      <c r="CV42" s="634"/>
      <c r="CW42" s="634"/>
      <c r="CX42" s="634"/>
      <c r="CY42" s="635"/>
      <c r="CZ42" s="624">
        <v>13.8</v>
      </c>
      <c r="DA42" s="636"/>
      <c r="DB42" s="636"/>
      <c r="DC42" s="637"/>
      <c r="DD42" s="627">
        <v>169459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6385</v>
      </c>
      <c r="CS43" s="634"/>
      <c r="CT43" s="634"/>
      <c r="CU43" s="634"/>
      <c r="CV43" s="634"/>
      <c r="CW43" s="634"/>
      <c r="CX43" s="634"/>
      <c r="CY43" s="635"/>
      <c r="CZ43" s="624">
        <v>0.2</v>
      </c>
      <c r="DA43" s="636"/>
      <c r="DB43" s="636"/>
      <c r="DC43" s="637"/>
      <c r="DD43" s="627">
        <v>6385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510236</v>
      </c>
      <c r="CS44" s="622"/>
      <c r="CT44" s="622"/>
      <c r="CU44" s="622"/>
      <c r="CV44" s="622"/>
      <c r="CW44" s="622"/>
      <c r="CX44" s="622"/>
      <c r="CY44" s="623"/>
      <c r="CZ44" s="624">
        <v>12.1</v>
      </c>
      <c r="DA44" s="625"/>
      <c r="DB44" s="625"/>
      <c r="DC44" s="626"/>
      <c r="DD44" s="627">
        <v>116920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344024</v>
      </c>
      <c r="CS45" s="634"/>
      <c r="CT45" s="634"/>
      <c r="CU45" s="634"/>
      <c r="CV45" s="634"/>
      <c r="CW45" s="634"/>
      <c r="CX45" s="634"/>
      <c r="CY45" s="635"/>
      <c r="CZ45" s="624">
        <v>8.1</v>
      </c>
      <c r="DA45" s="636"/>
      <c r="DB45" s="636"/>
      <c r="DC45" s="637"/>
      <c r="DD45" s="627">
        <v>32609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166196</v>
      </c>
      <c r="CS46" s="622"/>
      <c r="CT46" s="622"/>
      <c r="CU46" s="622"/>
      <c r="CV46" s="622"/>
      <c r="CW46" s="622"/>
      <c r="CX46" s="622"/>
      <c r="CY46" s="623"/>
      <c r="CZ46" s="624">
        <v>3.9</v>
      </c>
      <c r="DA46" s="625"/>
      <c r="DB46" s="625"/>
      <c r="DC46" s="626"/>
      <c r="DD46" s="627">
        <v>84295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71003</v>
      </c>
      <c r="CS47" s="634"/>
      <c r="CT47" s="634"/>
      <c r="CU47" s="634"/>
      <c r="CV47" s="634"/>
      <c r="CW47" s="634"/>
      <c r="CX47" s="634"/>
      <c r="CY47" s="635"/>
      <c r="CZ47" s="624">
        <v>1.7</v>
      </c>
      <c r="DA47" s="636"/>
      <c r="DB47" s="636"/>
      <c r="DC47" s="637"/>
      <c r="DD47" s="627">
        <v>52539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4222488</v>
      </c>
      <c r="CS49" s="606"/>
      <c r="CT49" s="606"/>
      <c r="CU49" s="606"/>
      <c r="CV49" s="606"/>
      <c r="CW49" s="606"/>
      <c r="CX49" s="606"/>
      <c r="CY49" s="607"/>
      <c r="CZ49" s="608">
        <v>100</v>
      </c>
      <c r="DA49" s="609"/>
      <c r="DB49" s="609"/>
      <c r="DC49" s="610"/>
      <c r="DD49" s="611">
        <v>3058222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x+qwj9UIcRNTML/SXrnf+Rkrb7M4UvqviEYtYmOJTmNQ5Er8M97jpzv7cU5dz7I5jR+N27K9Q4+ZNtMF7warQ==" saltValue="gYeBJ2NaYCUgXk9G5xi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95" sqref="AF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4398</v>
      </c>
      <c r="R7" s="1103"/>
      <c r="S7" s="1103"/>
      <c r="T7" s="1103"/>
      <c r="U7" s="1103"/>
      <c r="V7" s="1103">
        <v>4222</v>
      </c>
      <c r="W7" s="1103"/>
      <c r="X7" s="1103"/>
      <c r="Y7" s="1103"/>
      <c r="Z7" s="1103"/>
      <c r="AA7" s="1103">
        <v>176</v>
      </c>
      <c r="AB7" s="1103"/>
      <c r="AC7" s="1103"/>
      <c r="AD7" s="1103"/>
      <c r="AE7" s="1104"/>
      <c r="AF7" s="1105">
        <v>111</v>
      </c>
      <c r="AG7" s="1106"/>
      <c r="AH7" s="1106"/>
      <c r="AI7" s="1106"/>
      <c r="AJ7" s="1107"/>
      <c r="AK7" s="1108" t="s">
        <v>552</v>
      </c>
      <c r="AL7" s="1109"/>
      <c r="AM7" s="1109"/>
      <c r="AN7" s="1109"/>
      <c r="AO7" s="1109"/>
      <c r="AP7" s="1109">
        <v>3871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4398</v>
      </c>
      <c r="R23" s="1061"/>
      <c r="S23" s="1061"/>
      <c r="T23" s="1061"/>
      <c r="U23" s="1061"/>
      <c r="V23" s="1061">
        <v>4222</v>
      </c>
      <c r="W23" s="1061"/>
      <c r="X23" s="1061"/>
      <c r="Y23" s="1061"/>
      <c r="Z23" s="1061"/>
      <c r="AA23" s="1061">
        <v>176</v>
      </c>
      <c r="AB23" s="1061"/>
      <c r="AC23" s="1061"/>
      <c r="AD23" s="1061"/>
      <c r="AE23" s="1068"/>
      <c r="AF23" s="1069">
        <v>111</v>
      </c>
      <c r="AG23" s="1061"/>
      <c r="AH23" s="1061"/>
      <c r="AI23" s="1061"/>
      <c r="AJ23" s="1070"/>
      <c r="AK23" s="1071"/>
      <c r="AL23" s="1072"/>
      <c r="AM23" s="1072"/>
      <c r="AN23" s="1072"/>
      <c r="AO23" s="1072"/>
      <c r="AP23" s="1061">
        <v>3871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387</v>
      </c>
      <c r="R28" s="1051"/>
      <c r="S28" s="1051"/>
      <c r="T28" s="1051"/>
      <c r="U28" s="1051"/>
      <c r="V28" s="1051">
        <v>385</v>
      </c>
      <c r="W28" s="1051"/>
      <c r="X28" s="1051"/>
      <c r="Y28" s="1051"/>
      <c r="Z28" s="1051"/>
      <c r="AA28" s="1051">
        <v>2</v>
      </c>
      <c r="AB28" s="1051"/>
      <c r="AC28" s="1051"/>
      <c r="AD28" s="1051"/>
      <c r="AE28" s="1052"/>
      <c r="AF28" s="1053">
        <v>2</v>
      </c>
      <c r="AG28" s="1051"/>
      <c r="AH28" s="1051"/>
      <c r="AI28" s="1051"/>
      <c r="AJ28" s="1054"/>
      <c r="AK28" s="1042">
        <v>23</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78</v>
      </c>
      <c r="R29" s="1039"/>
      <c r="S29" s="1039"/>
      <c r="T29" s="1039"/>
      <c r="U29" s="1039"/>
      <c r="V29" s="1039">
        <v>74</v>
      </c>
      <c r="W29" s="1039"/>
      <c r="X29" s="1039"/>
      <c r="Y29" s="1039"/>
      <c r="Z29" s="1039"/>
      <c r="AA29" s="1039">
        <v>4</v>
      </c>
      <c r="AB29" s="1039"/>
      <c r="AC29" s="1039"/>
      <c r="AD29" s="1039"/>
      <c r="AE29" s="1040"/>
      <c r="AF29" s="1035">
        <v>2</v>
      </c>
      <c r="AG29" s="1036"/>
      <c r="AH29" s="1036"/>
      <c r="AI29" s="1036"/>
      <c r="AJ29" s="1037"/>
      <c r="AK29" s="980">
        <v>23</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188</v>
      </c>
      <c r="R30" s="1039"/>
      <c r="S30" s="1039"/>
      <c r="T30" s="1039"/>
      <c r="U30" s="1039"/>
      <c r="V30" s="1039">
        <v>208</v>
      </c>
      <c r="W30" s="1039"/>
      <c r="X30" s="1039"/>
      <c r="Y30" s="1039"/>
      <c r="Z30" s="1039"/>
      <c r="AA30" s="1039">
        <v>-20</v>
      </c>
      <c r="AB30" s="1039"/>
      <c r="AC30" s="1039"/>
      <c r="AD30" s="1039"/>
      <c r="AE30" s="1040"/>
      <c r="AF30" s="1035">
        <v>39</v>
      </c>
      <c r="AG30" s="1036"/>
      <c r="AH30" s="1036"/>
      <c r="AI30" s="1036"/>
      <c r="AJ30" s="1037"/>
      <c r="AK30" s="980">
        <v>39</v>
      </c>
      <c r="AL30" s="971"/>
      <c r="AM30" s="971"/>
      <c r="AN30" s="971"/>
      <c r="AO30" s="971"/>
      <c r="AP30" s="971">
        <v>494</v>
      </c>
      <c r="AQ30" s="971"/>
      <c r="AR30" s="971"/>
      <c r="AS30" s="971"/>
      <c r="AT30" s="971"/>
      <c r="AU30" s="971">
        <v>164</v>
      </c>
      <c r="AV30" s="971"/>
      <c r="AW30" s="971"/>
      <c r="AX30" s="971"/>
      <c r="AY30" s="971"/>
      <c r="AZ30" s="1041"/>
      <c r="BA30" s="1041"/>
      <c r="BB30" s="1041"/>
      <c r="BC30" s="1041"/>
      <c r="BD30" s="1041"/>
      <c r="BE30" s="972" t="s">
        <v>390</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79</v>
      </c>
      <c r="R31" s="1039"/>
      <c r="S31" s="1039"/>
      <c r="T31" s="1039"/>
      <c r="U31" s="1039"/>
      <c r="V31" s="1039">
        <v>54</v>
      </c>
      <c r="W31" s="1039"/>
      <c r="X31" s="1039"/>
      <c r="Y31" s="1039"/>
      <c r="Z31" s="1039"/>
      <c r="AA31" s="1039">
        <v>25</v>
      </c>
      <c r="AB31" s="1039"/>
      <c r="AC31" s="1039"/>
      <c r="AD31" s="1039"/>
      <c r="AE31" s="1040"/>
      <c r="AF31" s="1035">
        <v>6</v>
      </c>
      <c r="AG31" s="1036"/>
      <c r="AH31" s="1036"/>
      <c r="AI31" s="1036"/>
      <c r="AJ31" s="1037"/>
      <c r="AK31" s="980">
        <v>62</v>
      </c>
      <c r="AL31" s="971"/>
      <c r="AM31" s="971"/>
      <c r="AN31" s="971"/>
      <c r="AO31" s="971"/>
      <c r="AP31" s="971">
        <v>287</v>
      </c>
      <c r="AQ31" s="971"/>
      <c r="AR31" s="971"/>
      <c r="AS31" s="971"/>
      <c r="AT31" s="971"/>
      <c r="AU31" s="971">
        <v>225</v>
      </c>
      <c r="AV31" s="971"/>
      <c r="AW31" s="971"/>
      <c r="AX31" s="971"/>
      <c r="AY31" s="971"/>
      <c r="AZ31" s="1041"/>
      <c r="BA31" s="1041"/>
      <c r="BB31" s="1041"/>
      <c r="BC31" s="1041"/>
      <c r="BD31" s="1041"/>
      <c r="BE31" s="972" t="s">
        <v>390</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100</v>
      </c>
      <c r="R32" s="1039"/>
      <c r="S32" s="1039"/>
      <c r="T32" s="1039"/>
      <c r="U32" s="1039"/>
      <c r="V32" s="1039">
        <v>63</v>
      </c>
      <c r="W32" s="1039"/>
      <c r="X32" s="1039"/>
      <c r="Y32" s="1039"/>
      <c r="Z32" s="1039"/>
      <c r="AA32" s="1039">
        <v>37</v>
      </c>
      <c r="AB32" s="1039"/>
      <c r="AC32" s="1039"/>
      <c r="AD32" s="1039"/>
      <c r="AE32" s="1040"/>
      <c r="AF32" s="1035">
        <v>6</v>
      </c>
      <c r="AG32" s="1036"/>
      <c r="AH32" s="1036"/>
      <c r="AI32" s="1036"/>
      <c r="AJ32" s="1037"/>
      <c r="AK32" s="980">
        <v>67</v>
      </c>
      <c r="AL32" s="971"/>
      <c r="AM32" s="971"/>
      <c r="AN32" s="971"/>
      <c r="AO32" s="971"/>
      <c r="AP32" s="971">
        <v>325</v>
      </c>
      <c r="AQ32" s="971"/>
      <c r="AR32" s="971"/>
      <c r="AS32" s="971"/>
      <c r="AT32" s="971"/>
      <c r="AU32" s="971">
        <v>290</v>
      </c>
      <c r="AV32" s="971"/>
      <c r="AW32" s="971"/>
      <c r="AX32" s="971"/>
      <c r="AY32" s="971"/>
      <c r="AZ32" s="1041"/>
      <c r="BA32" s="1041"/>
      <c r="BB32" s="1041"/>
      <c r="BC32" s="1041"/>
      <c r="BD32" s="1041"/>
      <c r="BE32" s="972" t="s">
        <v>390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v>124</v>
      </c>
      <c r="R33" s="1039"/>
      <c r="S33" s="1039"/>
      <c r="T33" s="1039"/>
      <c r="U33" s="1039"/>
      <c r="V33" s="1039">
        <v>114</v>
      </c>
      <c r="W33" s="1039"/>
      <c r="X33" s="1039"/>
      <c r="Y33" s="1039"/>
      <c r="Z33" s="1039"/>
      <c r="AA33" s="1039">
        <v>10</v>
      </c>
      <c r="AB33" s="1039"/>
      <c r="AC33" s="1039"/>
      <c r="AD33" s="1039"/>
      <c r="AE33" s="1040"/>
      <c r="AF33" s="1035">
        <v>21</v>
      </c>
      <c r="AG33" s="1036"/>
      <c r="AH33" s="1036"/>
      <c r="AI33" s="1036"/>
      <c r="AJ33" s="1037"/>
      <c r="AK33" s="980">
        <v>69</v>
      </c>
      <c r="AL33" s="971"/>
      <c r="AM33" s="971"/>
      <c r="AN33" s="971"/>
      <c r="AO33" s="971"/>
      <c r="AP33" s="971">
        <v>310</v>
      </c>
      <c r="AQ33" s="971"/>
      <c r="AR33" s="971"/>
      <c r="AS33" s="971"/>
      <c r="AT33" s="971"/>
      <c r="AU33" s="971">
        <v>289</v>
      </c>
      <c r="AV33" s="971"/>
      <c r="AW33" s="971"/>
      <c r="AX33" s="971"/>
      <c r="AY33" s="971"/>
      <c r="AZ33" s="1041"/>
      <c r="BA33" s="1041"/>
      <c r="BB33" s="1041"/>
      <c r="BC33" s="1041"/>
      <c r="BD33" s="1041"/>
      <c r="BE33" s="972" t="s">
        <v>390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394</v>
      </c>
      <c r="C34" s="1031"/>
      <c r="D34" s="1031"/>
      <c r="E34" s="1031"/>
      <c r="F34" s="1031"/>
      <c r="G34" s="1031"/>
      <c r="H34" s="1031"/>
      <c r="I34" s="1031"/>
      <c r="J34" s="1031"/>
      <c r="K34" s="1031"/>
      <c r="L34" s="1031"/>
      <c r="M34" s="1031"/>
      <c r="N34" s="1031"/>
      <c r="O34" s="1031"/>
      <c r="P34" s="1032"/>
      <c r="Q34" s="1038">
        <v>1</v>
      </c>
      <c r="R34" s="1039"/>
      <c r="S34" s="1039"/>
      <c r="T34" s="1039"/>
      <c r="U34" s="1039"/>
      <c r="V34" s="1039">
        <v>1</v>
      </c>
      <c r="W34" s="1039"/>
      <c r="X34" s="1039"/>
      <c r="Y34" s="1039"/>
      <c r="Z34" s="1039"/>
      <c r="AA34" s="1039">
        <v>0</v>
      </c>
      <c r="AB34" s="1039"/>
      <c r="AC34" s="1039"/>
      <c r="AD34" s="1039"/>
      <c r="AE34" s="1040"/>
      <c r="AF34" s="1035">
        <v>0</v>
      </c>
      <c r="AG34" s="1036"/>
      <c r="AH34" s="1036"/>
      <c r="AI34" s="1036"/>
      <c r="AJ34" s="1037"/>
      <c r="AK34" s="980">
        <v>0</v>
      </c>
      <c r="AL34" s="971"/>
      <c r="AM34" s="971"/>
      <c r="AN34" s="971"/>
      <c r="AO34" s="971"/>
      <c r="AP34" s="971">
        <v>0</v>
      </c>
      <c r="AQ34" s="971"/>
      <c r="AR34" s="971"/>
      <c r="AS34" s="971"/>
      <c r="AT34" s="971"/>
      <c r="AU34" s="971">
        <v>0</v>
      </c>
      <c r="AV34" s="971"/>
      <c r="AW34" s="971"/>
      <c r="AX34" s="971"/>
      <c r="AY34" s="971"/>
      <c r="AZ34" s="1041"/>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76</v>
      </c>
      <c r="AG63" s="959"/>
      <c r="AH63" s="959"/>
      <c r="AI63" s="959"/>
      <c r="AJ63" s="1022"/>
      <c r="AK63" s="1023"/>
      <c r="AL63" s="963"/>
      <c r="AM63" s="963"/>
      <c r="AN63" s="963"/>
      <c r="AO63" s="963"/>
      <c r="AP63" s="959">
        <v>1416</v>
      </c>
      <c r="AQ63" s="959"/>
      <c r="AR63" s="959"/>
      <c r="AS63" s="959"/>
      <c r="AT63" s="959"/>
      <c r="AU63" s="959">
        <v>968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400</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548</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81">
        <v>4792</v>
      </c>
      <c r="R69" s="979"/>
      <c r="S69" s="979"/>
      <c r="T69" s="979"/>
      <c r="U69" s="980"/>
      <c r="V69" s="978">
        <v>4709</v>
      </c>
      <c r="W69" s="979"/>
      <c r="X69" s="979"/>
      <c r="Y69" s="979"/>
      <c r="Z69" s="980"/>
      <c r="AA69" s="978">
        <v>83</v>
      </c>
      <c r="AB69" s="979"/>
      <c r="AC69" s="979"/>
      <c r="AD69" s="979"/>
      <c r="AE69" s="980"/>
      <c r="AF69" s="978">
        <v>83</v>
      </c>
      <c r="AG69" s="979"/>
      <c r="AH69" s="979"/>
      <c r="AI69" s="979"/>
      <c r="AJ69" s="980"/>
      <c r="AK69" s="978">
        <v>141</v>
      </c>
      <c r="AL69" s="979"/>
      <c r="AM69" s="979"/>
      <c r="AN69" s="979"/>
      <c r="AO69" s="980"/>
      <c r="AP69" s="978">
        <v>50</v>
      </c>
      <c r="AQ69" s="979"/>
      <c r="AR69" s="979"/>
      <c r="AS69" s="979"/>
      <c r="AT69" s="980"/>
      <c r="AU69" s="978">
        <v>50</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81">
        <v>4023</v>
      </c>
      <c r="R70" s="979"/>
      <c r="S70" s="979"/>
      <c r="T70" s="979"/>
      <c r="U70" s="980"/>
      <c r="V70" s="978">
        <v>3913</v>
      </c>
      <c r="W70" s="979"/>
      <c r="X70" s="979"/>
      <c r="Y70" s="979"/>
      <c r="Z70" s="980"/>
      <c r="AA70" s="978">
        <v>110</v>
      </c>
      <c r="AB70" s="979"/>
      <c r="AC70" s="979"/>
      <c r="AD70" s="979"/>
      <c r="AE70" s="980"/>
      <c r="AF70" s="978">
        <v>110</v>
      </c>
      <c r="AG70" s="979"/>
      <c r="AH70" s="979"/>
      <c r="AI70" s="979"/>
      <c r="AJ70" s="980"/>
      <c r="AK70" s="978">
        <v>108</v>
      </c>
      <c r="AL70" s="979"/>
      <c r="AM70" s="979"/>
      <c r="AN70" s="979"/>
      <c r="AO70" s="980"/>
      <c r="AP70" s="978">
        <v>0</v>
      </c>
      <c r="AQ70" s="979"/>
      <c r="AR70" s="979"/>
      <c r="AS70" s="979"/>
      <c r="AT70" s="980"/>
      <c r="AU70" s="978">
        <v>0</v>
      </c>
      <c r="AV70" s="979"/>
      <c r="AW70" s="979"/>
      <c r="AX70" s="979"/>
      <c r="AY70" s="980"/>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81">
        <v>131</v>
      </c>
      <c r="R71" s="979"/>
      <c r="S71" s="979"/>
      <c r="T71" s="979"/>
      <c r="U71" s="980"/>
      <c r="V71" s="978">
        <v>121</v>
      </c>
      <c r="W71" s="979"/>
      <c r="X71" s="979"/>
      <c r="Y71" s="979"/>
      <c r="Z71" s="980"/>
      <c r="AA71" s="978">
        <v>10</v>
      </c>
      <c r="AB71" s="979"/>
      <c r="AC71" s="979"/>
      <c r="AD71" s="979"/>
      <c r="AE71" s="980"/>
      <c r="AF71" s="978">
        <v>28</v>
      </c>
      <c r="AG71" s="979"/>
      <c r="AH71" s="979"/>
      <c r="AI71" s="979"/>
      <c r="AJ71" s="980"/>
      <c r="AK71" s="978" t="s">
        <v>561</v>
      </c>
      <c r="AL71" s="979"/>
      <c r="AM71" s="979"/>
      <c r="AN71" s="979"/>
      <c r="AO71" s="980"/>
      <c r="AP71" s="978">
        <v>25</v>
      </c>
      <c r="AQ71" s="979"/>
      <c r="AR71" s="979"/>
      <c r="AS71" s="979"/>
      <c r="AT71" s="980"/>
      <c r="AU71" s="978">
        <v>25</v>
      </c>
      <c r="AV71" s="979"/>
      <c r="AW71" s="979"/>
      <c r="AX71" s="979"/>
      <c r="AY71" s="980"/>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556</v>
      </c>
      <c r="C72" s="975"/>
      <c r="D72" s="975"/>
      <c r="E72" s="975"/>
      <c r="F72" s="975"/>
      <c r="G72" s="975"/>
      <c r="H72" s="975"/>
      <c r="I72" s="975"/>
      <c r="J72" s="975"/>
      <c r="K72" s="975"/>
      <c r="L72" s="975"/>
      <c r="M72" s="975"/>
      <c r="N72" s="975"/>
      <c r="O72" s="975"/>
      <c r="P72" s="976"/>
      <c r="Q72" s="977">
        <v>4329</v>
      </c>
      <c r="R72" s="971"/>
      <c r="S72" s="971"/>
      <c r="T72" s="971"/>
      <c r="U72" s="971"/>
      <c r="V72" s="971">
        <v>4186</v>
      </c>
      <c r="W72" s="971"/>
      <c r="X72" s="971"/>
      <c r="Y72" s="971"/>
      <c r="Z72" s="971"/>
      <c r="AA72" s="971">
        <v>143</v>
      </c>
      <c r="AB72" s="971"/>
      <c r="AC72" s="971"/>
      <c r="AD72" s="971"/>
      <c r="AE72" s="971"/>
      <c r="AF72" s="971">
        <v>143</v>
      </c>
      <c r="AG72" s="971"/>
      <c r="AH72" s="971"/>
      <c r="AI72" s="971"/>
      <c r="AJ72" s="971"/>
      <c r="AK72" s="971" t="s">
        <v>560</v>
      </c>
      <c r="AL72" s="971"/>
      <c r="AM72" s="971"/>
      <c r="AN72" s="971"/>
      <c r="AO72" s="971"/>
      <c r="AP72" s="971">
        <v>12</v>
      </c>
      <c r="AQ72" s="971"/>
      <c r="AR72" s="971"/>
      <c r="AS72" s="971"/>
      <c r="AT72" s="971"/>
      <c r="AU72" s="971">
        <v>12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562</v>
      </c>
      <c r="C73" s="975"/>
      <c r="D73" s="975"/>
      <c r="E73" s="975"/>
      <c r="F73" s="975"/>
      <c r="G73" s="975"/>
      <c r="H73" s="975"/>
      <c r="I73" s="975"/>
      <c r="J73" s="975"/>
      <c r="K73" s="975"/>
      <c r="L73" s="975"/>
      <c r="M73" s="975"/>
      <c r="N73" s="975"/>
      <c r="O73" s="975"/>
      <c r="P73" s="976"/>
      <c r="Q73" s="981">
        <v>38</v>
      </c>
      <c r="R73" s="979"/>
      <c r="S73" s="979"/>
      <c r="T73" s="979"/>
      <c r="U73" s="980"/>
      <c r="V73" s="978">
        <v>34</v>
      </c>
      <c r="W73" s="979"/>
      <c r="X73" s="979"/>
      <c r="Y73" s="979"/>
      <c r="Z73" s="980"/>
      <c r="AA73" s="978">
        <v>4</v>
      </c>
      <c r="AB73" s="979"/>
      <c r="AC73" s="979"/>
      <c r="AD73" s="979"/>
      <c r="AE73" s="980"/>
      <c r="AF73" s="978">
        <v>2</v>
      </c>
      <c r="AG73" s="979"/>
      <c r="AH73" s="979"/>
      <c r="AI73" s="979"/>
      <c r="AJ73" s="980"/>
      <c r="AK73" s="978" t="s">
        <v>560</v>
      </c>
      <c r="AL73" s="979"/>
      <c r="AM73" s="979"/>
      <c r="AN73" s="979"/>
      <c r="AO73" s="980"/>
      <c r="AP73" s="978">
        <v>0</v>
      </c>
      <c r="AQ73" s="979"/>
      <c r="AR73" s="979"/>
      <c r="AS73" s="979"/>
      <c r="AT73" s="980"/>
      <c r="AU73" s="978">
        <v>0</v>
      </c>
      <c r="AV73" s="979"/>
      <c r="AW73" s="979"/>
      <c r="AX73" s="979"/>
      <c r="AY73" s="980"/>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557</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553</v>
      </c>
      <c r="C75" s="975"/>
      <c r="D75" s="975"/>
      <c r="E75" s="975"/>
      <c r="F75" s="975"/>
      <c r="G75" s="975"/>
      <c r="H75" s="975"/>
      <c r="I75" s="975"/>
      <c r="J75" s="975"/>
      <c r="K75" s="975"/>
      <c r="L75" s="975"/>
      <c r="M75" s="975"/>
      <c r="N75" s="975"/>
      <c r="O75" s="975"/>
      <c r="P75" s="976"/>
      <c r="Q75" s="981">
        <v>380</v>
      </c>
      <c r="R75" s="979"/>
      <c r="S75" s="979"/>
      <c r="T75" s="979"/>
      <c r="U75" s="980"/>
      <c r="V75" s="978">
        <v>185</v>
      </c>
      <c r="W75" s="979"/>
      <c r="X75" s="979"/>
      <c r="Y75" s="979"/>
      <c r="Z75" s="980"/>
      <c r="AA75" s="978">
        <v>195</v>
      </c>
      <c r="AB75" s="979"/>
      <c r="AC75" s="979"/>
      <c r="AD75" s="979"/>
      <c r="AE75" s="980"/>
      <c r="AF75" s="978">
        <v>195</v>
      </c>
      <c r="AG75" s="979"/>
      <c r="AH75" s="979"/>
      <c r="AI75" s="979"/>
      <c r="AJ75" s="980"/>
      <c r="AK75" s="978">
        <v>20</v>
      </c>
      <c r="AL75" s="979"/>
      <c r="AM75" s="979"/>
      <c r="AN75" s="979"/>
      <c r="AO75" s="980"/>
      <c r="AP75" s="978" t="s">
        <v>561</v>
      </c>
      <c r="AQ75" s="979"/>
      <c r="AR75" s="979"/>
      <c r="AS75" s="979"/>
      <c r="AT75" s="980"/>
      <c r="AU75" s="978" t="s">
        <v>561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558</v>
      </c>
      <c r="C76" s="975"/>
      <c r="D76" s="975"/>
      <c r="E76" s="975"/>
      <c r="F76" s="975"/>
      <c r="G76" s="975"/>
      <c r="H76" s="975"/>
      <c r="I76" s="975"/>
      <c r="J76" s="975"/>
      <c r="K76" s="975"/>
      <c r="L76" s="975"/>
      <c r="M76" s="975"/>
      <c r="N76" s="975"/>
      <c r="O76" s="975"/>
      <c r="P76" s="976"/>
      <c r="Q76" s="981">
        <v>319650</v>
      </c>
      <c r="R76" s="979"/>
      <c r="S76" s="979"/>
      <c r="T76" s="979"/>
      <c r="U76" s="980"/>
      <c r="V76" s="978">
        <v>305956</v>
      </c>
      <c r="W76" s="979"/>
      <c r="X76" s="979"/>
      <c r="Y76" s="979"/>
      <c r="Z76" s="980"/>
      <c r="AA76" s="978">
        <v>13694</v>
      </c>
      <c r="AB76" s="979"/>
      <c r="AC76" s="979"/>
      <c r="AD76" s="979"/>
      <c r="AE76" s="980"/>
      <c r="AF76" s="978">
        <v>13694</v>
      </c>
      <c r="AG76" s="979"/>
      <c r="AH76" s="979"/>
      <c r="AI76" s="979"/>
      <c r="AJ76" s="980"/>
      <c r="AK76" s="978">
        <v>0</v>
      </c>
      <c r="AL76" s="979"/>
      <c r="AM76" s="979"/>
      <c r="AN76" s="979"/>
      <c r="AO76" s="980"/>
      <c r="AP76" s="978" t="s">
        <v>561</v>
      </c>
      <c r="AQ76" s="979"/>
      <c r="AR76" s="979"/>
      <c r="AS76" s="979"/>
      <c r="AT76" s="980"/>
      <c r="AU76" s="978" t="s">
        <v>561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549</v>
      </c>
      <c r="C77" s="975"/>
      <c r="D77" s="975"/>
      <c r="E77" s="975"/>
      <c r="F77" s="975"/>
      <c r="G77" s="975"/>
      <c r="H77" s="975"/>
      <c r="I77" s="975"/>
      <c r="J77" s="975"/>
      <c r="K77" s="975"/>
      <c r="L77" s="975"/>
      <c r="M77" s="975"/>
      <c r="N77" s="975"/>
      <c r="O77" s="975"/>
      <c r="P77" s="976"/>
      <c r="Q77" s="981">
        <v>1609</v>
      </c>
      <c r="R77" s="979"/>
      <c r="S77" s="979"/>
      <c r="T77" s="979"/>
      <c r="U77" s="980"/>
      <c r="V77" s="978">
        <v>1554</v>
      </c>
      <c r="W77" s="979"/>
      <c r="X77" s="979"/>
      <c r="Y77" s="979"/>
      <c r="Z77" s="980"/>
      <c r="AA77" s="978">
        <v>55</v>
      </c>
      <c r="AB77" s="979"/>
      <c r="AC77" s="979"/>
      <c r="AD77" s="979"/>
      <c r="AE77" s="980"/>
      <c r="AF77" s="978">
        <v>55</v>
      </c>
      <c r="AG77" s="979"/>
      <c r="AH77" s="979"/>
      <c r="AI77" s="979"/>
      <c r="AJ77" s="980"/>
      <c r="AK77" s="978">
        <v>8</v>
      </c>
      <c r="AL77" s="979"/>
      <c r="AM77" s="979"/>
      <c r="AN77" s="979"/>
      <c r="AO77" s="980"/>
      <c r="AP77" s="978" t="s">
        <v>560</v>
      </c>
      <c r="AQ77" s="979"/>
      <c r="AR77" s="979"/>
      <c r="AS77" s="979"/>
      <c r="AT77" s="980"/>
      <c r="AU77" s="978" t="s">
        <v>560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550</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553</v>
      </c>
      <c r="C79" s="975"/>
      <c r="D79" s="975"/>
      <c r="E79" s="975"/>
      <c r="F79" s="975"/>
      <c r="G79" s="975"/>
      <c r="H79" s="975"/>
      <c r="I79" s="975"/>
      <c r="J79" s="975"/>
      <c r="K79" s="975"/>
      <c r="L79" s="975"/>
      <c r="M79" s="975"/>
      <c r="N79" s="975"/>
      <c r="O79" s="975"/>
      <c r="P79" s="976"/>
      <c r="Q79" s="981">
        <v>6512</v>
      </c>
      <c r="R79" s="979"/>
      <c r="S79" s="979"/>
      <c r="T79" s="979"/>
      <c r="U79" s="980"/>
      <c r="V79" s="978">
        <v>4072</v>
      </c>
      <c r="W79" s="979"/>
      <c r="X79" s="979"/>
      <c r="Y79" s="979"/>
      <c r="Z79" s="980"/>
      <c r="AA79" s="978">
        <v>2440</v>
      </c>
      <c r="AB79" s="979"/>
      <c r="AC79" s="979"/>
      <c r="AD79" s="979"/>
      <c r="AE79" s="980"/>
      <c r="AF79" s="978">
        <v>2440</v>
      </c>
      <c r="AG79" s="979"/>
      <c r="AH79" s="979"/>
      <c r="AI79" s="979"/>
      <c r="AJ79" s="980"/>
      <c r="AK79" s="978">
        <v>96</v>
      </c>
      <c r="AL79" s="979"/>
      <c r="AM79" s="979"/>
      <c r="AN79" s="979"/>
      <c r="AO79" s="980"/>
      <c r="AP79" s="978" t="s">
        <v>561</v>
      </c>
      <c r="AQ79" s="979"/>
      <c r="AR79" s="979"/>
      <c r="AS79" s="979"/>
      <c r="AT79" s="980"/>
      <c r="AU79" s="978" t="s">
        <v>561</v>
      </c>
      <c r="AV79" s="979"/>
      <c r="AW79" s="979"/>
      <c r="AX79" s="979"/>
      <c r="AY79" s="980"/>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559</v>
      </c>
      <c r="C80" s="975"/>
      <c r="D80" s="975"/>
      <c r="E80" s="975"/>
      <c r="F80" s="975"/>
      <c r="G80" s="975"/>
      <c r="H80" s="975"/>
      <c r="I80" s="975"/>
      <c r="J80" s="975"/>
      <c r="K80" s="975"/>
      <c r="L80" s="975"/>
      <c r="M80" s="975"/>
      <c r="N80" s="975"/>
      <c r="O80" s="975"/>
      <c r="P80" s="976"/>
      <c r="Q80" s="981">
        <v>21</v>
      </c>
      <c r="R80" s="979"/>
      <c r="S80" s="979"/>
      <c r="T80" s="979"/>
      <c r="U80" s="980"/>
      <c r="V80" s="978">
        <v>18</v>
      </c>
      <c r="W80" s="979"/>
      <c r="X80" s="979"/>
      <c r="Y80" s="979"/>
      <c r="Z80" s="980"/>
      <c r="AA80" s="978">
        <v>4</v>
      </c>
      <c r="AB80" s="979"/>
      <c r="AC80" s="979"/>
      <c r="AD80" s="979"/>
      <c r="AE80" s="980"/>
      <c r="AF80" s="978">
        <v>4</v>
      </c>
      <c r="AG80" s="979"/>
      <c r="AH80" s="979"/>
      <c r="AI80" s="979"/>
      <c r="AJ80" s="980"/>
      <c r="AK80" s="978">
        <v>0</v>
      </c>
      <c r="AL80" s="979"/>
      <c r="AM80" s="979"/>
      <c r="AN80" s="979"/>
      <c r="AO80" s="980"/>
      <c r="AP80" s="978" t="s">
        <v>561</v>
      </c>
      <c r="AQ80" s="979"/>
      <c r="AR80" s="979"/>
      <c r="AS80" s="979"/>
      <c r="AT80" s="980"/>
      <c r="AU80" s="978" t="s">
        <v>561</v>
      </c>
      <c r="AV80" s="979"/>
      <c r="AW80" s="979"/>
      <c r="AX80" s="979"/>
      <c r="AY80" s="980"/>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551</v>
      </c>
      <c r="C81" s="975"/>
      <c r="D81" s="975"/>
      <c r="E81" s="975"/>
      <c r="F81" s="975"/>
      <c r="G81" s="975"/>
      <c r="H81" s="975"/>
      <c r="I81" s="975"/>
      <c r="J81" s="975"/>
      <c r="K81" s="975"/>
      <c r="L81" s="975"/>
      <c r="M81" s="975"/>
      <c r="N81" s="975"/>
      <c r="O81" s="975"/>
      <c r="P81" s="976"/>
      <c r="Q81" s="977">
        <v>202</v>
      </c>
      <c r="R81" s="971"/>
      <c r="S81" s="971"/>
      <c r="T81" s="971"/>
      <c r="U81" s="971"/>
      <c r="V81" s="971">
        <v>197</v>
      </c>
      <c r="W81" s="971"/>
      <c r="X81" s="971"/>
      <c r="Y81" s="971"/>
      <c r="Z81" s="971"/>
      <c r="AA81" s="971">
        <v>5</v>
      </c>
      <c r="AB81" s="971"/>
      <c r="AC81" s="971"/>
      <c r="AD81" s="971"/>
      <c r="AE81" s="971"/>
      <c r="AF81" s="971">
        <v>5</v>
      </c>
      <c r="AG81" s="971"/>
      <c r="AH81" s="971"/>
      <c r="AI81" s="971"/>
      <c r="AJ81" s="971"/>
      <c r="AK81" s="971">
        <v>12</v>
      </c>
      <c r="AL81" s="971"/>
      <c r="AM81" s="971"/>
      <c r="AN81" s="971"/>
      <c r="AO81" s="971"/>
      <c r="AP81" s="971" t="s">
        <v>560</v>
      </c>
      <c r="AQ81" s="971"/>
      <c r="AR81" s="971"/>
      <c r="AS81" s="971"/>
      <c r="AT81" s="971"/>
      <c r="AU81" s="971" t="s">
        <v>560</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SUM(AF69:AJ81)</f>
        <v>16759</v>
      </c>
      <c r="AG88" s="959"/>
      <c r="AH88" s="959"/>
      <c r="AI88" s="959"/>
      <c r="AJ88" s="959"/>
      <c r="AK88" s="963"/>
      <c r="AL88" s="963"/>
      <c r="AM88" s="963"/>
      <c r="AN88" s="963"/>
      <c r="AO88" s="963"/>
      <c r="AP88" s="959">
        <f>SUM(AP69:AT73)</f>
        <v>87</v>
      </c>
      <c r="AQ88" s="959"/>
      <c r="AR88" s="959"/>
      <c r="AS88" s="959"/>
      <c r="AT88" s="959"/>
      <c r="AU88" s="959">
        <f>SUM(AU69:AY73)</f>
        <v>87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463642</v>
      </c>
      <c r="AB110" s="889"/>
      <c r="AC110" s="889"/>
      <c r="AD110" s="889"/>
      <c r="AE110" s="890"/>
      <c r="AF110" s="891">
        <v>453878</v>
      </c>
      <c r="AG110" s="889"/>
      <c r="AH110" s="889"/>
      <c r="AI110" s="889"/>
      <c r="AJ110" s="890"/>
      <c r="AK110" s="891">
        <v>473448</v>
      </c>
      <c r="AL110" s="889"/>
      <c r="AM110" s="889"/>
      <c r="AN110" s="889"/>
      <c r="AO110" s="890"/>
      <c r="AP110" s="892">
        <v>21.1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4029520</v>
      </c>
      <c r="BR110" s="842"/>
      <c r="BS110" s="842"/>
      <c r="BT110" s="842"/>
      <c r="BU110" s="842"/>
      <c r="BV110" s="842">
        <v>3860500</v>
      </c>
      <c r="BW110" s="842"/>
      <c r="BX110" s="842"/>
      <c r="BY110" s="842"/>
      <c r="BZ110" s="842"/>
      <c r="CA110" s="842">
        <v>3871349</v>
      </c>
      <c r="CB110" s="842"/>
      <c r="CC110" s="842"/>
      <c r="CD110" s="842"/>
      <c r="CE110" s="842"/>
      <c r="CF110" s="866">
        <v>172.6</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1201555</v>
      </c>
      <c r="BR112" s="817"/>
      <c r="BS112" s="817"/>
      <c r="BT112" s="817"/>
      <c r="BU112" s="817"/>
      <c r="BV112" s="817">
        <v>1053243</v>
      </c>
      <c r="BW112" s="817"/>
      <c r="BX112" s="817"/>
      <c r="BY112" s="817"/>
      <c r="BZ112" s="817"/>
      <c r="CA112" s="817">
        <v>967653</v>
      </c>
      <c r="CB112" s="817"/>
      <c r="CC112" s="817"/>
      <c r="CD112" s="817"/>
      <c r="CE112" s="817"/>
      <c r="CF112" s="875">
        <v>43.1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113315</v>
      </c>
      <c r="AB113" s="919"/>
      <c r="AC113" s="919"/>
      <c r="AD113" s="919"/>
      <c r="AE113" s="920"/>
      <c r="AF113" s="921">
        <v>130991</v>
      </c>
      <c r="AG113" s="919"/>
      <c r="AH113" s="919"/>
      <c r="AI113" s="919"/>
      <c r="AJ113" s="920"/>
      <c r="AK113" s="921">
        <v>163979</v>
      </c>
      <c r="AL113" s="919"/>
      <c r="AM113" s="919"/>
      <c r="AN113" s="919"/>
      <c r="AO113" s="920"/>
      <c r="AP113" s="922">
        <v>7.3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64545</v>
      </c>
      <c r="BR113" s="817"/>
      <c r="BS113" s="817"/>
      <c r="BT113" s="817"/>
      <c r="BU113" s="817"/>
      <c r="BV113" s="817">
        <v>77683</v>
      </c>
      <c r="BW113" s="817"/>
      <c r="BX113" s="817"/>
      <c r="BY113" s="817"/>
      <c r="BZ113" s="817"/>
      <c r="CA113" s="817">
        <v>75407</v>
      </c>
      <c r="CB113" s="817"/>
      <c r="CC113" s="817"/>
      <c r="CD113" s="817"/>
      <c r="CE113" s="817"/>
      <c r="CF113" s="875">
        <v>3.4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15957</v>
      </c>
      <c r="AB114" s="780"/>
      <c r="AC114" s="780"/>
      <c r="AD114" s="780"/>
      <c r="AE114" s="781"/>
      <c r="AF114" s="782">
        <v>13877</v>
      </c>
      <c r="AG114" s="780"/>
      <c r="AH114" s="780"/>
      <c r="AI114" s="780"/>
      <c r="AJ114" s="781"/>
      <c r="AK114" s="782">
        <v>14216</v>
      </c>
      <c r="AL114" s="780"/>
      <c r="AM114" s="780"/>
      <c r="AN114" s="780"/>
      <c r="AO114" s="781"/>
      <c r="AP114" s="824">
        <v>0.6</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832235</v>
      </c>
      <c r="BR114" s="817"/>
      <c r="BS114" s="817"/>
      <c r="BT114" s="817"/>
      <c r="BU114" s="817"/>
      <c r="BV114" s="817">
        <v>819828</v>
      </c>
      <c r="BW114" s="817"/>
      <c r="BX114" s="817"/>
      <c r="BY114" s="817"/>
      <c r="BZ114" s="817"/>
      <c r="CA114" s="817">
        <v>784785</v>
      </c>
      <c r="CB114" s="817"/>
      <c r="CC114" s="817"/>
      <c r="CD114" s="817"/>
      <c r="CE114" s="817"/>
      <c r="CF114" s="875">
        <v>35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592914</v>
      </c>
      <c r="AB117" s="903"/>
      <c r="AC117" s="903"/>
      <c r="AD117" s="903"/>
      <c r="AE117" s="904"/>
      <c r="AF117" s="905">
        <v>598746</v>
      </c>
      <c r="AG117" s="903"/>
      <c r="AH117" s="903"/>
      <c r="AI117" s="903"/>
      <c r="AJ117" s="904"/>
      <c r="AK117" s="905">
        <v>651643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6127855</v>
      </c>
      <c r="BR119" s="845"/>
      <c r="BS119" s="845"/>
      <c r="BT119" s="845"/>
      <c r="BU119" s="845"/>
      <c r="BV119" s="845">
        <v>5811254</v>
      </c>
      <c r="BW119" s="845"/>
      <c r="BX119" s="845"/>
      <c r="BY119" s="845"/>
      <c r="BZ119" s="845"/>
      <c r="CA119" s="845">
        <v>5699194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2151838</v>
      </c>
      <c r="BR120" s="842"/>
      <c r="BS120" s="842"/>
      <c r="BT120" s="842"/>
      <c r="BU120" s="842"/>
      <c r="BV120" s="842">
        <v>2271923</v>
      </c>
      <c r="BW120" s="842"/>
      <c r="BX120" s="842"/>
      <c r="BY120" s="842"/>
      <c r="BZ120" s="842"/>
      <c r="CA120" s="842">
        <v>2411139</v>
      </c>
      <c r="CB120" s="842"/>
      <c r="CC120" s="842"/>
      <c r="CD120" s="842"/>
      <c r="CE120" s="842"/>
      <c r="CF120" s="866">
        <v>107.5</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422787</v>
      </c>
      <c r="DH120" s="842"/>
      <c r="DI120" s="842"/>
      <c r="DJ120" s="842"/>
      <c r="DK120" s="842"/>
      <c r="DL120" s="842">
        <v>341558</v>
      </c>
      <c r="DM120" s="842"/>
      <c r="DN120" s="842"/>
      <c r="DO120" s="842"/>
      <c r="DP120" s="842"/>
      <c r="DQ120" s="842">
        <v>289987</v>
      </c>
      <c r="DR120" s="842"/>
      <c r="DS120" s="842"/>
      <c r="DT120" s="842"/>
      <c r="DU120" s="842"/>
      <c r="DV120" s="843">
        <v>12.9</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43414</v>
      </c>
      <c r="BR121" s="817"/>
      <c r="BS121" s="817"/>
      <c r="BT121" s="817"/>
      <c r="BU121" s="817"/>
      <c r="BV121" s="817">
        <v>36914</v>
      </c>
      <c r="BW121" s="817"/>
      <c r="BX121" s="817"/>
      <c r="BY121" s="817"/>
      <c r="BZ121" s="817"/>
      <c r="CA121" s="817">
        <v>30374</v>
      </c>
      <c r="CB121" s="817"/>
      <c r="CC121" s="817"/>
      <c r="CD121" s="817"/>
      <c r="CE121" s="817"/>
      <c r="CF121" s="875">
        <v>1.4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338163</v>
      </c>
      <c r="DH121" s="817"/>
      <c r="DI121" s="817"/>
      <c r="DJ121" s="817"/>
      <c r="DK121" s="817"/>
      <c r="DL121" s="817">
        <v>307083</v>
      </c>
      <c r="DM121" s="817"/>
      <c r="DN121" s="817"/>
      <c r="DO121" s="817"/>
      <c r="DP121" s="817"/>
      <c r="DQ121" s="817">
        <v>289056</v>
      </c>
      <c r="DR121" s="817"/>
      <c r="DS121" s="817"/>
      <c r="DT121" s="817"/>
      <c r="DU121" s="817"/>
      <c r="DV121" s="794">
        <v>12.9</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3521631</v>
      </c>
      <c r="BR122" s="845"/>
      <c r="BS122" s="845"/>
      <c r="BT122" s="845"/>
      <c r="BU122" s="845"/>
      <c r="BV122" s="845">
        <v>3284922</v>
      </c>
      <c r="BW122" s="845"/>
      <c r="BX122" s="845"/>
      <c r="BY122" s="845"/>
      <c r="BZ122" s="845"/>
      <c r="CA122" s="845">
        <v>4052413</v>
      </c>
      <c r="CB122" s="845"/>
      <c r="CC122" s="845"/>
      <c r="CD122" s="845"/>
      <c r="CE122" s="845"/>
      <c r="CF122" s="846">
        <v>180.6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339782</v>
      </c>
      <c r="DH122" s="817"/>
      <c r="DI122" s="817"/>
      <c r="DJ122" s="817"/>
      <c r="DK122" s="817"/>
      <c r="DL122" s="817">
        <v>269328</v>
      </c>
      <c r="DM122" s="817"/>
      <c r="DN122" s="817"/>
      <c r="DO122" s="817"/>
      <c r="DP122" s="817"/>
      <c r="DQ122" s="817">
        <v>224718</v>
      </c>
      <c r="DR122" s="817"/>
      <c r="DS122" s="817"/>
      <c r="DT122" s="817"/>
      <c r="DU122" s="817"/>
      <c r="DV122" s="794">
        <v>10</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5716883</v>
      </c>
      <c r="BR123" s="833"/>
      <c r="BS123" s="833"/>
      <c r="BT123" s="833"/>
      <c r="BU123" s="833"/>
      <c r="BV123" s="833">
        <v>5593759</v>
      </c>
      <c r="BW123" s="833"/>
      <c r="BX123" s="833"/>
      <c r="BY123" s="833"/>
      <c r="BZ123" s="833"/>
      <c r="CA123" s="833">
        <v>6493926</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v>100823</v>
      </c>
      <c r="DH123" s="780"/>
      <c r="DI123" s="780"/>
      <c r="DJ123" s="780"/>
      <c r="DK123" s="781"/>
      <c r="DL123" s="782">
        <v>135274</v>
      </c>
      <c r="DM123" s="780"/>
      <c r="DN123" s="780"/>
      <c r="DO123" s="780"/>
      <c r="DP123" s="781"/>
      <c r="DQ123" s="782">
        <v>163892</v>
      </c>
      <c r="DR123" s="780"/>
      <c r="DS123" s="780"/>
      <c r="DT123" s="780"/>
      <c r="DU123" s="781"/>
      <c r="DV123" s="824">
        <v>7.3</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17.7</v>
      </c>
      <c r="BR124" s="831"/>
      <c r="BS124" s="831"/>
      <c r="BT124" s="831"/>
      <c r="BU124" s="831"/>
      <c r="BV124" s="831">
        <v>9.6</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6810</v>
      </c>
      <c r="AB128" s="801"/>
      <c r="AC128" s="801"/>
      <c r="AD128" s="801"/>
      <c r="AE128" s="802"/>
      <c r="AF128" s="803">
        <v>6809</v>
      </c>
      <c r="AG128" s="801"/>
      <c r="AH128" s="801"/>
      <c r="AI128" s="801"/>
      <c r="AJ128" s="802"/>
      <c r="AK128" s="803">
        <v>6810</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2732836</v>
      </c>
      <c r="AB129" s="780"/>
      <c r="AC129" s="780"/>
      <c r="AD129" s="780"/>
      <c r="AE129" s="781"/>
      <c r="AF129" s="782">
        <v>2655336</v>
      </c>
      <c r="AG129" s="780"/>
      <c r="AH129" s="780"/>
      <c r="AI129" s="780"/>
      <c r="AJ129" s="781"/>
      <c r="AK129" s="782">
        <v>2636468</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411826</v>
      </c>
      <c r="AB130" s="780"/>
      <c r="AC130" s="780"/>
      <c r="AD130" s="780"/>
      <c r="AE130" s="781"/>
      <c r="AF130" s="782">
        <v>410686</v>
      </c>
      <c r="AG130" s="780"/>
      <c r="AH130" s="780"/>
      <c r="AI130" s="780"/>
      <c r="AJ130" s="781"/>
      <c r="AK130" s="782">
        <v>393205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8.9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2321010</v>
      </c>
      <c r="AB131" s="764"/>
      <c r="AC131" s="764"/>
      <c r="AD131" s="764"/>
      <c r="AE131" s="765"/>
      <c r="AF131" s="766">
        <v>2244650</v>
      </c>
      <c r="AG131" s="764"/>
      <c r="AH131" s="764"/>
      <c r="AI131" s="764"/>
      <c r="AJ131" s="765"/>
      <c r="AK131" s="766">
        <v>2243263</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7.5087138790000001</v>
      </c>
      <c r="AB132" s="745"/>
      <c r="AC132" s="745"/>
      <c r="AD132" s="745"/>
      <c r="AE132" s="746"/>
      <c r="AF132" s="747">
        <v>8.0748000799999993</v>
      </c>
      <c r="AG132" s="745"/>
      <c r="AH132" s="745"/>
      <c r="AI132" s="745"/>
      <c r="AJ132" s="746"/>
      <c r="AK132" s="747">
        <v>11.21705302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6.8</v>
      </c>
      <c r="AB133" s="724"/>
      <c r="AC133" s="724"/>
      <c r="AD133" s="724"/>
      <c r="AE133" s="725"/>
      <c r="AF133" s="723">
        <v>7.6</v>
      </c>
      <c r="AG133" s="724"/>
      <c r="AH133" s="724"/>
      <c r="AI133" s="724"/>
      <c r="AJ133" s="725"/>
      <c r="AK133" s="723">
        <v>8.9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rMWWbm8kjSEPp26zPqKui8fBRwWEd3f/8dCkW2GsHzdKqtbKjVOJCDAileCEJjBjfRGLyRnIeuC9/XOZunFA==" saltValue="u/FDcYKH3MCt++bOWQ2W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CV93" sqref="CV9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GUT50xMI/c0a8eC7FjY1BFG0uImtCFPRNlE9XI4OJe5r2FdnocIjFpZyIVPmDZQa3ZL2S5M+XmXe30vGS4AgA==" saltValue="4vGcLw5kKzQlNoM3riEn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ifUC8+yFmpO0WO73PS2v8TmHbrpJvBwaU/6I43JYKc0DbiAhMK2Hu72Fmei2AqyNLinXq1hDU2OO1wcQMRrw==" saltValue="NQih8sG/zi6lQHKzwxK2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election activeCell="AO35" sqref="AO35"/>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818157</v>
      </c>
      <c r="AP9" s="281">
        <v>217306</v>
      </c>
      <c r="AQ9" s="282">
        <v>217348</v>
      </c>
      <c r="AR9" s="283">
        <v>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157793</v>
      </c>
      <c r="AP10" s="284">
        <v>41910</v>
      </c>
      <c r="AQ10" s="285">
        <v>32038</v>
      </c>
      <c r="AR10" s="286">
        <v>30.8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31790</v>
      </c>
      <c r="AP11" s="284">
        <v>8444</v>
      </c>
      <c r="AQ11" s="285">
        <v>835</v>
      </c>
      <c r="AR11" s="286">
        <v>911.3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13345</v>
      </c>
      <c r="AP13" s="284">
        <v>3544</v>
      </c>
      <c r="AQ13" s="285">
        <v>7824</v>
      </c>
      <c r="AR13" s="286">
        <v>-54.7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6385</v>
      </c>
      <c r="AP14" s="284">
        <v>1696</v>
      </c>
      <c r="AQ14" s="285">
        <v>4511</v>
      </c>
      <c r="AR14" s="286">
        <v>-62.4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-56738</v>
      </c>
      <c r="AP15" s="284">
        <v>-15070</v>
      </c>
      <c r="AQ15" s="285">
        <v>-13520</v>
      </c>
      <c r="AR15" s="286">
        <v>11.5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970732</v>
      </c>
      <c r="AP16" s="284">
        <v>257831</v>
      </c>
      <c r="AQ16" s="285">
        <v>249036</v>
      </c>
      <c r="AR16" s="286">
        <v>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22.05</v>
      </c>
      <c r="AP21" s="298">
        <v>21</v>
      </c>
      <c r="AQ21" s="299">
        <v>1.05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96.7</v>
      </c>
      <c r="AP22" s="303">
        <v>95.5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473448</v>
      </c>
      <c r="AP32" s="312">
        <v>125750</v>
      </c>
      <c r="AQ32" s="313">
        <v>141939</v>
      </c>
      <c r="AR32" s="314">
        <v>-11.4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163979</v>
      </c>
      <c r="AP35" s="312">
        <v>43554</v>
      </c>
      <c r="AQ35" s="313">
        <v>33103</v>
      </c>
      <c r="AR35" s="314">
        <v>31.6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14216</v>
      </c>
      <c r="AP36" s="312">
        <v>3776</v>
      </c>
      <c r="AQ36" s="313">
        <v>3141</v>
      </c>
      <c r="AR36" s="314">
        <v>20.2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488</v>
      </c>
      <c r="AP37" s="312" t="s">
        <v>488</v>
      </c>
      <c r="AQ37" s="313">
        <v>429</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16</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-6810</v>
      </c>
      <c r="AP39" s="312">
        <v>-1809</v>
      </c>
      <c r="AQ39" s="313">
        <v>-2776</v>
      </c>
      <c r="AR39" s="314">
        <v>-34.799999999999997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-393205</v>
      </c>
      <c r="AP40" s="312">
        <v>-104437</v>
      </c>
      <c r="AQ40" s="313">
        <v>-127875</v>
      </c>
      <c r="AR40" s="314">
        <v>-18.3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251628</v>
      </c>
      <c r="AP41" s="312">
        <v>66833</v>
      </c>
      <c r="AQ41" s="313">
        <v>47977</v>
      </c>
      <c r="AR41" s="314">
        <v>39.299999999999997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854436</v>
      </c>
      <c r="AN51" s="334">
        <v>208806</v>
      </c>
      <c r="AO51" s="335">
        <v>24.6</v>
      </c>
      <c r="AP51" s="336">
        <v>264232</v>
      </c>
      <c r="AQ51" s="337">
        <v>15.8</v>
      </c>
      <c r="AR51" s="338">
        <v>8.8000000000000007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373116</v>
      </c>
      <c r="AN52" s="342">
        <v>91182</v>
      </c>
      <c r="AO52" s="343">
        <v>-23.7</v>
      </c>
      <c r="AP52" s="344">
        <v>133959</v>
      </c>
      <c r="AQ52" s="345">
        <v>13.9</v>
      </c>
      <c r="AR52" s="346">
        <v>-37.6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629051</v>
      </c>
      <c r="AN53" s="334">
        <v>156753</v>
      </c>
      <c r="AO53" s="335">
        <v>-24.9</v>
      </c>
      <c r="AP53" s="336">
        <v>263613</v>
      </c>
      <c r="AQ53" s="337">
        <v>-0.2</v>
      </c>
      <c r="AR53" s="338">
        <v>-24.7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291018</v>
      </c>
      <c r="AN54" s="342">
        <v>72519</v>
      </c>
      <c r="AO54" s="343">
        <v>-20.5</v>
      </c>
      <c r="AP54" s="344">
        <v>128823</v>
      </c>
      <c r="AQ54" s="345">
        <v>-3.8</v>
      </c>
      <c r="AR54" s="346">
        <v>-16.7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708931</v>
      </c>
      <c r="AN55" s="334">
        <v>178572</v>
      </c>
      <c r="AO55" s="335">
        <v>13.9</v>
      </c>
      <c r="AP55" s="336">
        <v>330026</v>
      </c>
      <c r="AQ55" s="337">
        <v>25.2</v>
      </c>
      <c r="AR55" s="338">
        <v>-11.3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209528</v>
      </c>
      <c r="AN56" s="342">
        <v>52778</v>
      </c>
      <c r="AO56" s="343">
        <v>-27.2</v>
      </c>
      <c r="AP56" s="344">
        <v>141075</v>
      </c>
      <c r="AQ56" s="345">
        <v>9.5</v>
      </c>
      <c r="AR56" s="346">
        <v>-36.700000000000003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558097</v>
      </c>
      <c r="AN57" s="334">
        <v>143988</v>
      </c>
      <c r="AO57" s="335">
        <v>-19.399999999999999</v>
      </c>
      <c r="AP57" s="336">
        <v>278179</v>
      </c>
      <c r="AQ57" s="337">
        <v>-15.7</v>
      </c>
      <c r="AR57" s="338">
        <v>-3.7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276495</v>
      </c>
      <c r="AN58" s="342">
        <v>71335</v>
      </c>
      <c r="AO58" s="343">
        <v>35.200000000000003</v>
      </c>
      <c r="AP58" s="344">
        <v>122182</v>
      </c>
      <c r="AQ58" s="345">
        <v>-13.4</v>
      </c>
      <c r="AR58" s="346">
        <v>48.6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510236</v>
      </c>
      <c r="AN59" s="334">
        <v>135521</v>
      </c>
      <c r="AO59" s="335">
        <v>-5.9</v>
      </c>
      <c r="AP59" s="336">
        <v>283153</v>
      </c>
      <c r="AQ59" s="337">
        <v>1.8</v>
      </c>
      <c r="AR59" s="338">
        <v>-7.7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166196</v>
      </c>
      <c r="AN60" s="342">
        <v>44142</v>
      </c>
      <c r="AO60" s="343">
        <v>-38.1</v>
      </c>
      <c r="AP60" s="344">
        <v>127593</v>
      </c>
      <c r="AQ60" s="345">
        <v>4.4000000000000004</v>
      </c>
      <c r="AR60" s="346">
        <v>-42.5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652150</v>
      </c>
      <c r="AN61" s="349">
        <v>164728</v>
      </c>
      <c r="AO61" s="350">
        <v>-2.2999999999999998</v>
      </c>
      <c r="AP61" s="351">
        <v>283841</v>
      </c>
      <c r="AQ61" s="352">
        <v>5.4</v>
      </c>
      <c r="AR61" s="338">
        <v>-7.7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263271</v>
      </c>
      <c r="AN62" s="342">
        <v>66391</v>
      </c>
      <c r="AO62" s="343">
        <v>-14.9</v>
      </c>
      <c r="AP62" s="344">
        <v>130726</v>
      </c>
      <c r="AQ62" s="345">
        <v>2.1</v>
      </c>
      <c r="AR62" s="346">
        <v>-17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rFsmI0aM0xDsbwVrEI+DIHcPNA7Rk8L42RVAPLcNaJ7zaySzg+bHalgOQ8r+ym1+/IP57PuVqIMxvxn+0lTBg==" saltValue="qa4+9AH7KcfATK3c7hpZ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election activeCell="CM103" sqref="CM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ci638INkiWI8tJTrM3bcIvRz7r1n9E0SvAj1BwO+yYC1UedGDcZdJRHwCc7s3k21wxwX+Q9M5LfNgG8qdepMLw==" saltValue="5s+WqGKroYay080rTe4X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DF93" sqref="DF9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0J3RsSV0DzWuaDyGH38Q7WqGZPSMczyavxfETKewUEBtXNIEWjy01C1ktgLpmpOpXweIbzdU8OR4snbRg7qMSg==" saltValue="y3PqPkEM1lFSbDiZp1X4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34.200000000000003</v>
      </c>
      <c r="G47" s="12">
        <v>32.5</v>
      </c>
      <c r="H47" s="12">
        <v>32.270000000000003</v>
      </c>
      <c r="I47" s="12">
        <v>36.15</v>
      </c>
      <c r="J47" s="13">
        <v>37.54</v>
      </c>
    </row>
    <row r="48" spans="2:10" ht="57.75" customHeight="1" x14ac:dyDescent="0.15">
      <c r="B48" s="14"/>
      <c r="C48" s="1141" t="s">
        <v>4</v>
      </c>
      <c r="D48" s="1141"/>
      <c r="E48" s="1142"/>
      <c r="F48" s="15">
        <v>3.23</v>
      </c>
      <c r="G48" s="16">
        <v>5.15</v>
      </c>
      <c r="H48" s="16">
        <v>5.66</v>
      </c>
      <c r="I48" s="16">
        <v>5.08</v>
      </c>
      <c r="J48" s="17">
        <v>4.2300000000000004</v>
      </c>
    </row>
    <row r="49" spans="2:10" ht="57.75" customHeight="1" thickBot="1" x14ac:dyDescent="0.2">
      <c r="B49" s="18"/>
      <c r="C49" s="1143" t="s">
        <v>5</v>
      </c>
      <c r="D49" s="1143"/>
      <c r="E49" s="1144"/>
      <c r="F49" s="19" t="s">
        <v>531</v>
      </c>
      <c r="G49" s="20">
        <v>0.48</v>
      </c>
      <c r="H49" s="20">
        <v>1.03</v>
      </c>
      <c r="I49" s="20">
        <v>0.4</v>
      </c>
      <c r="J49" s="21" t="s">
        <v>532</v>
      </c>
    </row>
    <row r="50" spans="2:10" x14ac:dyDescent="0.15"/>
  </sheetData>
  <sheetProtection algorithmName="SHA-512" hashValue="0rDcH0XRNgcYhf8TkRKqW3VPktSfl8SfSpcuNipV9O3mRptvjId1OvrZ/6GdyFfqIGjIiBIRYtkBYNpsRr6x7g==" saltValue="TZohyZds0ZysmaLbEcn+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2025-03-18T23:56:52Z</cp:lastPrinted>
  <dcterms:created xsi:type="dcterms:W3CDTF">2025-02-19T02:36:37Z</dcterms:created>
  <dcterms:modified xsi:type="dcterms:W3CDTF">2025-03-28T01:10:58Z</dcterms:modified>
  <cp:category/>
</cp:coreProperties>
</file>