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19.83.1\南木曽町共有\教育委員会共有\財政\仕事\E-0-63財政調査報告\07年度\[20260313]　財政状況資料集の作成について\回答\"/>
    </mc:Choice>
  </mc:AlternateContent>
  <xr:revisionPtr revIDLastSave="0" documentId="13_ncr:1_{A35BF390-FB7A-4099-A8DE-28CC09F6B46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U36" i="10"/>
  <c r="C36" i="10"/>
  <c r="CO35" i="10"/>
  <c r="BE35" i="10"/>
  <c r="C35" i="10"/>
  <c r="CO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l="1"/>
  <c r="BW35" i="10" s="1"/>
  <c r="BW36" i="10" s="1"/>
  <c r="BW37" i="10" s="1"/>
  <c r="BW38" i="10" s="1"/>
  <c r="BW39" i="10" s="1"/>
  <c r="BW40" i="10" s="1"/>
  <c r="BW41" i="10" s="1"/>
  <c r="BW42" i="10" s="1"/>
  <c r="BW43" i="10" s="1"/>
  <c r="BE34" i="10"/>
</calcChain>
</file>

<file path=xl/sharedStrings.xml><?xml version="1.0" encoding="utf-8"?>
<sst xmlns="http://schemas.openxmlformats.org/spreadsheetml/2006/main" count="1085" uniqueCount="564">
  <si>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</si>
  <si>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</si>
  <si>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</si>
  <si>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</si>
  <si>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</si>
  <si>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</si>
  <si>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</si>
  <si>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</si>
  <si>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</si>
  <si>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</si>
  <si>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</si>
  <si>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</si>
  <si>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</si>
  <si>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</si>
  <si>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</si>
  <si>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</si>
  <si>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</si>
  <si>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</si>
  <si>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</si>
  <si>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</si>
  <si>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</si>
  <si>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</si>
  <si>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</si>
  <si>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</si>
  <si>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</si>
  <si>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</si>
  <si>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</si>
  <si>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</si>
  <si>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</si>
  <si>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</si>
  <si>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</si>
  <si>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</si>
  <si>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</si>
  <si>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</si>
  <si>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</si>
  <si>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</si>
  <si>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</si>
  <si>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</si>
  <si>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</si>
  <si>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</si>
  <si>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</si>
  <si>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</si>
  <si>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</si>
  <si>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</si>
  <si>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</si>
  <si>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</si>
  <si>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</si>
  <si>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</si>
  <si>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</si>
  <si>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</si>
  <si>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</si>
  <si>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</si>
  <si>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</si>
  <si>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</si>
  <si>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</si>
  <si>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</si>
  <si>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</si>
  <si>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</si>
  <si>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</si>
  <si>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</si>
  <si>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</si>
  <si>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</si>
  <si>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</si>
  <si>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</si>
  <si>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</si>
  <si>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</si>
  <si>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</si>
  <si>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</si>
  <si>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</si>
  <si>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</si>
  <si>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</si>
  <si>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</si>
  <si>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</si>
  <si>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</si>
  <si>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</si>
  <si>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</si>
  <si>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</si>
  <si>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</si>
  <si>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</si>
  <si>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</si>
  <si>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</si>
  <si>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</si>
  <si>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</si>
  <si>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</si>
  <si>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</si>
  <si>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</si>
  <si>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</si>
  <si>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</si>
  <si>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</si>
  <si>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</si>
  <si>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</si>
  <si>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</si>
  <si>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</si>
  <si>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</si>
  <si>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南木曽町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</si>
  <si>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</si>
  <si>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</si>
  <si>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</si>
  <si>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</si>
  <si>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</si>
  <si>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</si>
  <si>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</si>
  <si>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</si>
  <si>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</si>
  <si>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</si>
  <si>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</si>
  <si>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</si>
  <si>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</si>
  <si>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</si>
  <si>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</si>
  <si>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</si>
  <si>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</si>
  <si>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</si>
  <si>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</si>
  <si>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</si>
  <si>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</si>
  <si>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</si>
  <si>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</si>
  <si>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</si>
  <si>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</si>
  <si>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</si>
  <si>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</si>
  <si>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</si>
  <si>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</si>
  <si>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</si>
  <si>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</si>
  <si>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</si>
  <si>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</si>
  <si>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</si>
  <si>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</si>
  <si>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</si>
  <si>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</si>
  <si>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</si>
  <si>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</si>
  <si>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</si>
  <si>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</si>
  <si>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</si>
  <si>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</si>
  <si>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</si>
  <si>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</si>
  <si>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</si>
  <si>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</si>
  <si>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</si>
  <si>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</si>
  <si>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</si>
  <si>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</si>
  <si>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</si>
  <si>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</si>
  <si>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</si>
  <si>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</si>
  <si>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</si>
  <si>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</si>
  <si>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</si>
  <si>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</si>
  <si>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</si>
  <si>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</si>
  <si>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</si>
  <si>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</si>
  <si>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</si>
  <si>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</si>
  <si>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</si>
  <si>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</si>
  <si>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</si>
  <si>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</si>
  <si>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</si>
  <si>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</si>
  <si>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</si>
  <si>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</si>
  <si>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</si>
  <si>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</si>
  <si>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</si>
  <si>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</si>
  <si>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</si>
  <si>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</si>
  <si>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</si>
  <si>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</si>
  <si>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</si>
  <si>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</si>
  <si>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</si>
  <si>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</si>
  <si>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</si>
  <si>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</si>
  <si>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</si>
  <si>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</si>
  <si>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</si>
  <si>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</si>
  <si>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</si>
  <si>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</si>
  <si>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</si>
  <si>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</si>
  <si>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</si>
  <si>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</si>
  <si>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</si>
  <si>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</si>
  <si>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</si>
  <si>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</si>
  <si>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</si>
  <si>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</si>
  <si>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</si>
  <si>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</si>
  <si>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</si>
  <si>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</si>
  <si>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</si>
  <si>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長野県南木曽町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</si>
  <si>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</si>
  <si>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</si>
  <si>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</si>
  <si>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</si>
  <si>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</si>
  <si>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</si>
  <si>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</si>
  <si>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</si>
  <si>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</si>
  <si>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</si>
  <si>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</si>
  <si>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</si>
  <si>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</si>
  <si>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</si>
  <si>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</si>
  <si>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</si>
  <si>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</si>
  <si>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</si>
  <si>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</si>
  <si>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</si>
  <si>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</si>
  <si>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</si>
  <si>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</si>
  <si>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</si>
  <si>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</si>
  <si>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</si>
  <si>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</si>
  <si>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</si>
  <si>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</si>
  <si>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</si>
  <si>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</si>
  <si>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</si>
  <si>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</si>
  <si>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</si>
  <si>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</si>
  <si>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</si>
  <si>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</si>
  <si>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</si>
  <si>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</si>
  <si>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</si>
  <si>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</si>
  <si>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</si>
  <si>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</si>
  <si>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</si>
  <si>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</si>
  <si>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</si>
  <si>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</si>
  <si>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</si>
  <si>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</si>
  <si>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</si>
  <si>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</si>
  <si>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</si>
  <si>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</si>
  <si>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</si>
  <si>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</si>
  <si>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</si>
  <si>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</si>
  <si>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</si>
  <si>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</si>
  <si>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</si>
  <si>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</si>
  <si>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</si>
  <si>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</si>
  <si>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</si>
  <si>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</si>
  <si>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</si>
  <si>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</si>
  <si>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</si>
  <si>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</si>
  <si>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</si>
  <si>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</si>
  <si>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</si>
  <si>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</si>
  <si>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</si>
  <si>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</si>
  <si>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</si>
  <si>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</si>
  <si>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</si>
  <si>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</si>
  <si>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</si>
  <si>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</si>
  <si>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</si>
  <si>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</si>
  <si>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</si>
  <si>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</si>
  <si>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</si>
  <si>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</si>
  <si>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</si>
  <si>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</si>
  <si>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</si>
  <si>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</si>
  <si>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</si>
  <si>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</si>
  <si>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</si>
  <si>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</si>
  <si>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</si>
  <si>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</si>
  <si>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</si>
  <si>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</si>
  <si>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</si>
  <si>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</si>
  <si>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</si>
  <si>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</si>
  <si>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</si>
  <si>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</si>
  <si>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</si>
  <si>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</si>
  <si>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</si>
  <si>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</si>
  <si>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</si>
  <si>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</si>
  <si>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</si>
  <si>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</si>
  <si>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</si>
  <si>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</si>
  <si>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その他</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</si>
  <si>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</si>
  <si>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</si>
  <si>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</si>
  <si>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</si>
  <si>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</si>
  <si>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</si>
  <si>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</si>
  <si>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</si>
  <si>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</si>
  <si>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</si>
  <si>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</si>
  <si>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</si>
  <si>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</si>
  <si>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</si>
  <si>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</si>
  <si>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</si>
  <si>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</si>
  <si>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</si>
  <si>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</si>
  <si>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</si>
  <si>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</si>
  <si>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</si>
  <si>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</si>
  <si>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</si>
  <si>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</si>
  <si>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</si>
  <si>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</si>
  <si>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</si>
  <si>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</si>
  <si>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</si>
  <si>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</si>
  <si>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</si>
  <si>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</si>
  <si>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長野県南木曽町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</si>
  <si>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</si>
  <si>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</si>
  <si>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</si>
  <si>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</si>
  <si>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</si>
  <si>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</si>
  <si>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</si>
  <si>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</si>
  <si>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</si>
  <si>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</si>
  <si>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</si>
  <si>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</si>
  <si>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</si>
  <si>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</si>
  <si>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</si>
  <si>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</si>
  <si>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</si>
  <si>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</si>
  <si>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</si>
  <si>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</si>
  <si>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</si>
  <si>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</si>
  <si>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</si>
  <si>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</si>
  <si>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</si>
  <si>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</si>
  <si>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</si>
  <si>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</si>
  <si>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</si>
  <si>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</si>
  <si>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</si>
  <si>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</si>
  <si>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</si>
  <si>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南木曽町国民健康保険特別会計</t>
    <phoneticPr fontId="5"/>
  </si>
  <si>
    <t>南木曽町後期高齢者医療特別会計</t>
    <phoneticPr fontId="5"/>
  </si>
  <si>
    <t>南木曽町簡易水道事業会計</t>
    <phoneticPr fontId="5"/>
  </si>
  <si>
    <t>法適用企業</t>
    <phoneticPr fontId="5"/>
  </si>
  <si>
    <t>南木曽町特定環境保全公共下水道事業会計</t>
    <phoneticPr fontId="5"/>
  </si>
  <si>
    <t>南木曽町農業集落排水事業会計</t>
    <phoneticPr fontId="5"/>
  </si>
  <si>
    <t>南木曽町浄化槽市町村整備推進事業会計</t>
    <phoneticPr fontId="5"/>
  </si>
  <si>
    <t>南木曽町宅地造成事業特別会計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</si>
  <si>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</si>
  <si>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</si>
  <si>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</si>
  <si>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</si>
  <si>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</si>
  <si>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</si>
  <si>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</si>
  <si>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</si>
  <si>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</si>
  <si>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</si>
  <si>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</si>
  <si>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</si>
  <si>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</si>
  <si>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</si>
  <si>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</si>
  <si>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</si>
  <si>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</si>
  <si>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</si>
  <si>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</si>
  <si>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</si>
  <si>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</si>
  <si>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</si>
  <si>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</si>
  <si>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</si>
  <si>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</si>
  <si>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</si>
  <si>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</si>
  <si>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</si>
  <si>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</si>
  <si>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</si>
  <si>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</si>
  <si>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</si>
  <si>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</si>
  <si>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</si>
  <si>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</si>
  <si>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</si>
  <si>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</si>
  <si>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</si>
  <si>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</si>
  <si>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</si>
  <si>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</si>
  <si>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</si>
  <si>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</si>
  <si>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</si>
  <si>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</si>
  <si>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</si>
  <si>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</si>
  <si>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</si>
  <si>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</si>
  <si>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</si>
  <si>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</si>
  <si>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</si>
  <si>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</si>
  <si>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</si>
  <si>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</si>
  <si>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</si>
  <si>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</si>
  <si>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</si>
  <si>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</si>
  <si>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</si>
  <si>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</si>
  <si>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</si>
  <si>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</si>
  <si>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</si>
  <si>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</si>
  <si>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</si>
  <si>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</si>
  <si>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</si>
  <si>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</si>
  <si>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</si>
  <si>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</si>
  <si>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</si>
  <si>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</si>
  <si>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</si>
  <si>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</si>
  <si>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</si>
  <si>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</si>
  <si>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</si>
  <si>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</si>
  <si>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</si>
  <si>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</si>
  <si>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</si>
  <si>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</si>
  <si>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</si>
  <si>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</si>
  <si>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</si>
  <si>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</si>
  <si>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</si>
  <si>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</si>
  <si>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</si>
  <si>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</si>
  <si>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</si>
  <si>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</si>
  <si>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</si>
  <si>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</si>
  <si>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</si>
  <si>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</si>
  <si>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</si>
  <si>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</si>
  <si>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</si>
  <si>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</si>
  <si>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</si>
  <si>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</si>
  <si>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</si>
  <si>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</si>
  <si>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</si>
  <si>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</si>
  <si>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</si>
  <si>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</si>
  <si>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</si>
  <si>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</si>
  <si>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</si>
  <si>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</si>
  <si>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</si>
  <si>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</si>
  <si>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</si>
  <si>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</si>
  <si>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</si>
  <si>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</si>
  <si>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</si>
  <si>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</si>
  <si>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</si>
  <si>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</si>
  <si>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</si>
  <si>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</si>
  <si>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</si>
  <si>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</si>
  <si>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</si>
  <si>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</si>
  <si>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</si>
  <si>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</si>
  <si>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</si>
  <si>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</si>
  <si>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</si>
  <si>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</si>
  <si>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</si>
  <si>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2.40</t>
  </si>
  <si>
    <t>▲ 0.44</t>
  </si>
  <si>
    <t>一般会計</t>
  </si>
  <si>
    <t>南木曽町簡易水道事業会計</t>
  </si>
  <si>
    <t>南木曽町浄化槽市町村整備推進事業会計</t>
  </si>
  <si>
    <t>南木曽町国民健康保険特別会計</t>
  </si>
  <si>
    <t>南木曽町農業集落排水事業会計</t>
  </si>
  <si>
    <t>南木曽町後期高齢者医療特別会計</t>
  </si>
  <si>
    <t>南木曽町特定環境保全公共下水道事業会計</t>
  </si>
  <si>
    <t>南木曽町宅地造成事業特別会計</t>
  </si>
  <si>
    <t>その他会計（赤字）</t>
  </si>
  <si>
    <t>その他会計（黒字）</t>
  </si>
  <si>
    <t>R02</t>
    <phoneticPr fontId="5"/>
  </si>
  <si>
    <t>R03</t>
    <phoneticPr fontId="5"/>
  </si>
  <si>
    <t>R04</t>
    <phoneticPr fontId="5"/>
  </si>
  <si>
    <t>R05</t>
    <phoneticPr fontId="5"/>
  </si>
  <si>
    <t>R06</t>
    <phoneticPr fontId="5"/>
  </si>
  <si>
    <t>公共施設総合管理基金</t>
    <rPh sb="0" eb="2">
      <t>コウキョウ</t>
    </rPh>
    <rPh sb="2" eb="4">
      <t>シセツ</t>
    </rPh>
    <rPh sb="4" eb="6">
      <t>ソウゴウ</t>
    </rPh>
    <rPh sb="6" eb="8">
      <t>カンリ</t>
    </rPh>
    <rPh sb="8" eb="10">
      <t>キキン</t>
    </rPh>
    <phoneticPr fontId="2"/>
  </si>
  <si>
    <t>子育て基金</t>
    <rPh sb="0" eb="2">
      <t>コソダ</t>
    </rPh>
    <rPh sb="3" eb="5">
      <t>キキン</t>
    </rPh>
    <phoneticPr fontId="2"/>
  </si>
  <si>
    <t>教育環境整備基金</t>
    <rPh sb="0" eb="2">
      <t>キョウイク</t>
    </rPh>
    <rPh sb="2" eb="4">
      <t>カンキョウ</t>
    </rPh>
    <rPh sb="4" eb="6">
      <t>セイビ</t>
    </rPh>
    <rPh sb="6" eb="8">
      <t>キキン</t>
    </rPh>
    <phoneticPr fontId="2"/>
  </si>
  <si>
    <t>ふるさと振興基金</t>
    <rPh sb="4" eb="8">
      <t>シンコウキキン</t>
    </rPh>
    <phoneticPr fontId="2"/>
  </si>
  <si>
    <t>ユー・アイ住宅基金</t>
    <rPh sb="5" eb="7">
      <t>ジュウタク</t>
    </rPh>
    <rPh sb="7" eb="9">
      <t>キキン</t>
    </rPh>
    <phoneticPr fontId="2"/>
  </si>
  <si>
    <t>木曽広域連合（一般会計）</t>
    <rPh sb="0" eb="2">
      <t>キソ</t>
    </rPh>
    <rPh sb="2" eb="4">
      <t>コウイキ</t>
    </rPh>
    <rPh sb="4" eb="6">
      <t>レンゴウ</t>
    </rPh>
    <rPh sb="7" eb="9">
      <t>イッパン</t>
    </rPh>
    <rPh sb="9" eb="11">
      <t>カイケイ</t>
    </rPh>
    <phoneticPr fontId="2"/>
  </si>
  <si>
    <t>木曽広域連合（介護保険特別会計）</t>
    <rPh sb="0" eb="2">
      <t>キソ</t>
    </rPh>
    <rPh sb="2" eb="4">
      <t>コウイキ</t>
    </rPh>
    <rPh sb="4" eb="6">
      <t>レンゴウ</t>
    </rPh>
    <rPh sb="7" eb="9">
      <t>カイゴ</t>
    </rPh>
    <rPh sb="9" eb="11">
      <t>ホケン</t>
    </rPh>
    <rPh sb="11" eb="13">
      <t>トクベツ</t>
    </rPh>
    <rPh sb="13" eb="15">
      <t>カイケイ</t>
    </rPh>
    <phoneticPr fontId="2"/>
  </si>
  <si>
    <t>木曽広域連合（下水道事業会計）</t>
    <rPh sb="0" eb="2">
      <t>キソ</t>
    </rPh>
    <rPh sb="2" eb="4">
      <t>コウイキ</t>
    </rPh>
    <rPh sb="4" eb="6">
      <t>レンゴウ</t>
    </rPh>
    <rPh sb="7" eb="10">
      <t>ゲスイドウ</t>
    </rPh>
    <rPh sb="10" eb="12">
      <t>ジギョウ</t>
    </rPh>
    <rPh sb="12" eb="14">
      <t>カイケイ</t>
    </rPh>
    <phoneticPr fontId="2"/>
  </si>
  <si>
    <t>松塩筑木曽老人福祉施設組合</t>
    <rPh sb="0" eb="1">
      <t>マツ</t>
    </rPh>
    <rPh sb="1" eb="2">
      <t>シオ</t>
    </rPh>
    <rPh sb="2" eb="3">
      <t>チク</t>
    </rPh>
    <rPh sb="3" eb="5">
      <t>キソ</t>
    </rPh>
    <rPh sb="5" eb="7">
      <t>ロウジン</t>
    </rPh>
    <rPh sb="7" eb="9">
      <t>フクシ</t>
    </rPh>
    <rPh sb="9" eb="11">
      <t>シセツ</t>
    </rPh>
    <rPh sb="11" eb="13">
      <t>クミアイ</t>
    </rPh>
    <phoneticPr fontId="2"/>
  </si>
  <si>
    <t>中信地域町村交通災害共済事務組合</t>
    <rPh sb="0" eb="2">
      <t>チュウシン</t>
    </rPh>
    <rPh sb="2" eb="4">
      <t>チイキ</t>
    </rPh>
    <rPh sb="4" eb="6">
      <t>チョウソン</t>
    </rPh>
    <rPh sb="6" eb="8">
      <t>コウツウ</t>
    </rPh>
    <rPh sb="8" eb="10">
      <t>サイガイ</t>
    </rPh>
    <rPh sb="10" eb="12">
      <t>キョウサイ</t>
    </rPh>
    <rPh sb="12" eb="14">
      <t>ジム</t>
    </rPh>
    <rPh sb="14" eb="16">
      <t>クミアイ</t>
    </rPh>
    <phoneticPr fontId="2"/>
  </si>
  <si>
    <t>長野県後期高齢者医療広域連合（一般会計）</t>
    <rPh sb="0" eb="3">
      <t>ナガノケン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</si>
  <si>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</si>
  <si>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長野県市町村自治振興組合</t>
    <rPh sb="0" eb="3">
      <t>ナガノケン</t>
    </rPh>
    <rPh sb="3" eb="6">
      <t>シチョウソン</t>
    </rPh>
    <rPh sb="6" eb="8">
      <t>ジチ</t>
    </rPh>
    <rPh sb="8" eb="10">
      <t>シンコウ</t>
    </rPh>
    <rPh sb="10" eb="12">
      <t>クミアイ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</si>
  <si>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</si>
  <si>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長野県市町村総合事務組合（非常勤公務災害補償特別会計）</t>
    <rPh sb="0" eb="3">
      <t>ナガノケン</t>
    </rPh>
    <rPh sb="3" eb="6">
      <t>シチョウソン</t>
    </rPh>
    <rPh sb="6" eb="8">
      <t>ソウゴウ</t>
    </rPh>
    <rPh sb="8" eb="10">
      <t>ジム</t>
    </rPh>
    <rPh sb="10" eb="12">
      <t>クミアイ</t>
    </rPh>
    <rPh sb="13" eb="16">
      <t>ヒジョウキン</t>
    </rPh>
    <rPh sb="16" eb="18">
      <t>コウム</t>
    </rPh>
    <rPh sb="18" eb="20">
      <t>サイガイ</t>
    </rPh>
    <rPh sb="20" eb="22">
      <t>ホショウ</t>
    </rPh>
    <rPh sb="22" eb="24">
      <t>トクベツ</t>
    </rPh>
    <rPh sb="24" eb="26">
      <t>カイケイ</t>
    </rPh>
    <phoneticPr fontId="2"/>
  </si>
  <si>
    <t>長野県地方税滞納整理機構</t>
    <rPh sb="0" eb="3">
      <t>ナガノケン</t>
    </rPh>
    <rPh sb="3" eb="6">
      <t>チホウゼイ</t>
    </rPh>
    <rPh sb="6" eb="8">
      <t>タイノウ</t>
    </rPh>
    <rPh sb="8" eb="10">
      <t>セイリ</t>
    </rPh>
    <rPh sb="10" eb="12">
      <t>キコウ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</si>
</sst>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2D05-460B-B7EC-E27A96DF81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156753</c:v>
                </c:pt>
                <c:pt idx="1">
                  <c:v>178572</c:v>
                </c:pt>
                <c:pt idx="2">
                  <c:v>143988</c:v>
                </c:pt>
                <c:pt idx="3">
                  <c:v>135521</c:v>
                </c:pt>
                <c:pt idx="4">
                  <c:v>173178</c:v>
                </c:pt>
              </c:numCache>
            </c:numRef>
          </c:val>
          <c:smooth val="0"/>
          <c:extLst>
            <c:ext xmlns:c16="http://schemas.microsoft.com/office/drawing/2014/chart" uri="{C3380CC4-5D6E-409C-BE32-E72D297353CC}">
              <c16:uniqueId val="{00000001-2D05-460B-B7EC-E27A96DF81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5.15</c:v>
                </c:pt>
                <c:pt idx="1">
                  <c:v>5.66</c:v>
                </c:pt>
                <c:pt idx="2">
                  <c:v>5.08</c:v>
                </c:pt>
                <c:pt idx="3">
                  <c:v>4.2300000000000004</c:v>
                </c:pt>
                <c:pt idx="4">
                  <c:v>3.55</c:v>
                </c:pt>
              </c:numCache>
            </c:numRef>
          </c:val>
          <c:extLst>
            <c:ext xmlns:c16="http://schemas.microsoft.com/office/drawing/2014/chart" uri="{C3380CC4-5D6E-409C-BE32-E72D297353CC}">
              <c16:uniqueId val="{00000000-1E40-44C5-99DA-5F9B2B136E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32.5</c:v>
                </c:pt>
                <c:pt idx="1">
                  <c:v>32.270000000000003</c:v>
                </c:pt>
                <c:pt idx="2">
                  <c:v>36.15</c:v>
                </c:pt>
                <c:pt idx="3">
                  <c:v>37.54</c:v>
                </c:pt>
                <c:pt idx="4">
                  <c:v>37.82</c:v>
                </c:pt>
              </c:numCache>
            </c:numRef>
          </c:val>
          <c:extLst>
            <c:ext xmlns:c16="http://schemas.microsoft.com/office/drawing/2014/chart" uri="{C3380CC4-5D6E-409C-BE32-E72D297353CC}">
              <c16:uniqueId val="{00000001-1E40-44C5-99DA-5F9B2B136E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0.48</c:v>
                </c:pt>
                <c:pt idx="1">
                  <c:v>1.03</c:v>
                </c:pt>
                <c:pt idx="2">
                  <c:v>0.4</c:v>
                </c:pt>
                <c:pt idx="3">
                  <c:v>-2.4</c:v>
                </c:pt>
                <c:pt idx="4">
                  <c:v>-0.44</c:v>
                </c:pt>
              </c:numCache>
            </c:numRef>
          </c:val>
          <c:smooth val="0"/>
          <c:extLst>
            <c:ext xmlns:c16="http://schemas.microsoft.com/office/drawing/2014/chart" uri="{C3380CC4-5D6E-409C-BE32-E72D297353CC}">
              <c16:uniqueId val="{00000002-1E40-44C5-99DA-5F9B2B136E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0.64</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39C-4E38-921A-4F3D09075F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9C-4E38-921A-4F3D09075FF5}"/>
            </c:ext>
          </c:extLst>
        </c:ser>
        <c:ser>
          <c:idx val="2"/>
          <c:order val="2"/>
          <c:tx>
            <c:strRef>
              <c:f>データシート!$A$29</c:f>
              <c:strCache>
                <c:ptCount val="1"/>
                <c:pt idx="0">
                  <c:v>南木曽町宅地造成事業特別会計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39C-4E38-921A-4F3D09075FF5}"/>
            </c:ext>
          </c:extLst>
        </c:ser>
        <c:ser>
          <c:idx val="3"/>
          <c:order val="3"/>
          <c:tx>
            <c:strRef>
              <c:f>データシート!$A$30</c:f>
              <c:strCache>
                <c:ptCount val="1"/>
                <c:pt idx="0">
                  <c:v>南木曽町特定環境保全公共下水道事業会計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#N/A</c:v>
                </c:pt>
                <c:pt idx="3">
                  <c:v>0.05</c:v>
                </c:pt>
                <c:pt idx="4">
                  <c:v>#N/A</c:v>
                </c:pt>
                <c:pt idx="5">
                  <c:v>0.13</c:v>
                </c:pt>
                <c:pt idx="6">
                  <c:v>#N/A</c:v>
                </c:pt>
                <c:pt idx="7">
                  <c:v>0.24</c:v>
                </c:pt>
                <c:pt idx="8">
                  <c:v>#N/A</c:v>
                </c:pt>
                <c:pt idx="9">
                  <c:v>0</c:v>
                </c:pt>
              </c:numCache>
            </c:numRef>
          </c:val>
          <c:extLst>
            <c:ext xmlns:c16="http://schemas.microsoft.com/office/drawing/2014/chart" uri="{C3380CC4-5D6E-409C-BE32-E72D297353CC}">
              <c16:uniqueId val="{00000003-439C-4E38-921A-4F3D09075FF5}"/>
            </c:ext>
          </c:extLst>
        </c:ser>
        <c:ser>
          <c:idx val="4"/>
          <c:order val="4"/>
          <c:tx>
            <c:strRef>
              <c:f>データシート!$A$31</c:f>
              <c:strCache>
                <c:ptCount val="1"/>
                <c:pt idx="0">
                  <c:v>南木曽町後期高齢者医療特別会計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0.09</c:v>
                </c:pt>
                <c:pt idx="4">
                  <c:v>#N/A</c:v>
                </c:pt>
                <c:pt idx="5">
                  <c:v>0.06</c:v>
                </c:pt>
                <c:pt idx="6">
                  <c:v>#N/A</c:v>
                </c:pt>
                <c:pt idx="7">
                  <c:v>7.0000000000000007E-2</c:v>
                </c:pt>
                <c:pt idx="8">
                  <c:v>#N/A</c:v>
                </c:pt>
                <c:pt idx="9">
                  <c:v>0.08</c:v>
                </c:pt>
              </c:numCache>
            </c:numRef>
          </c:val>
          <c:extLst>
            <c:ext xmlns:c16="http://schemas.microsoft.com/office/drawing/2014/chart" uri="{C3380CC4-5D6E-409C-BE32-E72D297353CC}">
              <c16:uniqueId val="{00000004-439C-4E38-921A-4F3D09075FF5}"/>
            </c:ext>
          </c:extLst>
        </c:ser>
        <c:ser>
          <c:idx val="5"/>
          <c:order val="5"/>
          <c:tx>
            <c:strRef>
              <c:f>データシート!$A$32</c:f>
              <c:strCache>
                <c:ptCount val="1"/>
                <c:pt idx="0">
                  <c:v>南木曽町農業集落排水事業会計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0.13</c:v>
                </c:pt>
                <c:pt idx="4">
                  <c:v>#N/A</c:v>
                </c:pt>
                <c:pt idx="5">
                  <c:v>0.19</c:v>
                </c:pt>
                <c:pt idx="6">
                  <c:v>#N/A</c:v>
                </c:pt>
                <c:pt idx="7">
                  <c:v>0.21</c:v>
                </c:pt>
                <c:pt idx="8">
                  <c:v>#N/A</c:v>
                </c:pt>
                <c:pt idx="9">
                  <c:v>0.23</c:v>
                </c:pt>
              </c:numCache>
            </c:numRef>
          </c:val>
          <c:extLst>
            <c:ext xmlns:c16="http://schemas.microsoft.com/office/drawing/2014/chart" uri="{C3380CC4-5D6E-409C-BE32-E72D297353CC}">
              <c16:uniqueId val="{00000005-439C-4E38-921A-4F3D09075FF5}"/>
            </c:ext>
          </c:extLst>
        </c:ser>
        <c:ser>
          <c:idx val="6"/>
          <c:order val="6"/>
          <c:tx>
            <c:strRef>
              <c:f>データシート!$A$33</c:f>
              <c:strCache>
                <c:ptCount val="1"/>
                <c:pt idx="0">
                  <c:v>南木曽町国民健康保険特別会計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0.47</c:v>
                </c:pt>
                <c:pt idx="2">
                  <c:v>#N/A</c:v>
                </c:pt>
                <c:pt idx="3">
                  <c:v>0.25</c:v>
                </c:pt>
                <c:pt idx="4">
                  <c:v>#N/A</c:v>
                </c:pt>
                <c:pt idx="5">
                  <c:v>0.18</c:v>
                </c:pt>
                <c:pt idx="6">
                  <c:v>#N/A</c:v>
                </c:pt>
                <c:pt idx="7">
                  <c:v>7.0000000000000007E-2</c:v>
                </c:pt>
                <c:pt idx="8">
                  <c:v>#N/A</c:v>
                </c:pt>
                <c:pt idx="9">
                  <c:v>0.3</c:v>
                </c:pt>
              </c:numCache>
            </c:numRef>
          </c:val>
          <c:extLst>
            <c:ext xmlns:c16="http://schemas.microsoft.com/office/drawing/2014/chart" uri="{C3380CC4-5D6E-409C-BE32-E72D297353CC}">
              <c16:uniqueId val="{00000006-439C-4E38-921A-4F3D09075FF5}"/>
            </c:ext>
          </c:extLst>
        </c:ser>
        <c:ser>
          <c:idx val="7"/>
          <c:order val="7"/>
          <c:tx>
            <c:strRef>
              <c:f>データシート!$A$34</c:f>
              <c:strCache>
                <c:ptCount val="1"/>
                <c:pt idx="0">
                  <c:v>南木曽町浄化槽市町村整備推進事業会計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#N/A</c:v>
                </c:pt>
                <c:pt idx="3">
                  <c:v>0.5</c:v>
                </c:pt>
                <c:pt idx="4">
                  <c:v>#N/A</c:v>
                </c:pt>
                <c:pt idx="5">
                  <c:v>0.69</c:v>
                </c:pt>
                <c:pt idx="6">
                  <c:v>#N/A</c:v>
                </c:pt>
                <c:pt idx="7">
                  <c:v>0.8</c:v>
                </c:pt>
                <c:pt idx="8">
                  <c:v>#N/A</c:v>
                </c:pt>
                <c:pt idx="9">
                  <c:v>0.55000000000000004</c:v>
                </c:pt>
              </c:numCache>
            </c:numRef>
          </c:val>
          <c:extLst>
            <c:ext xmlns:c16="http://schemas.microsoft.com/office/drawing/2014/chart" uri="{C3380CC4-5D6E-409C-BE32-E72D297353CC}">
              <c16:uniqueId val="{00000007-439C-4E38-921A-4F3D09075FF5}"/>
            </c:ext>
          </c:extLst>
        </c:ser>
        <c:ser>
          <c:idx val="8"/>
          <c:order val="8"/>
          <c:tx>
            <c:strRef>
              <c:f>データシート!$A$35</c:f>
              <c:strCache>
                <c:ptCount val="1"/>
                <c:pt idx="0">
                  <c:v>南木曽町簡易水道事業会計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#N/A</c:v>
                </c:pt>
                <c:pt idx="3">
                  <c:v>0.36</c:v>
                </c:pt>
                <c:pt idx="4">
                  <c:v>#N/A</c:v>
                </c:pt>
                <c:pt idx="5">
                  <c:v>5.27</c:v>
                </c:pt>
                <c:pt idx="6">
                  <c:v>#N/A</c:v>
                </c:pt>
                <c:pt idx="7">
                  <c:v>1.48</c:v>
                </c:pt>
                <c:pt idx="8">
                  <c:v>#N/A</c:v>
                </c:pt>
                <c:pt idx="9">
                  <c:v>1.55</c:v>
                </c:pt>
              </c:numCache>
            </c:numRef>
          </c:val>
          <c:extLst>
            <c:ext xmlns:c16="http://schemas.microsoft.com/office/drawing/2014/chart" uri="{C3380CC4-5D6E-409C-BE32-E72D297353CC}">
              <c16:uniqueId val="{00000008-439C-4E38-921A-4F3D09075FF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5.14</c:v>
                </c:pt>
                <c:pt idx="2">
                  <c:v>#N/A</c:v>
                </c:pt>
                <c:pt idx="3">
                  <c:v>5.66</c:v>
                </c:pt>
                <c:pt idx="4">
                  <c:v>#N/A</c:v>
                </c:pt>
                <c:pt idx="5">
                  <c:v>5.07</c:v>
                </c:pt>
                <c:pt idx="6">
                  <c:v>#N/A</c:v>
                </c:pt>
                <c:pt idx="7">
                  <c:v>4.22</c:v>
                </c:pt>
                <c:pt idx="8">
                  <c:v>#N/A</c:v>
                </c:pt>
                <c:pt idx="9">
                  <c:v>3.55</c:v>
                </c:pt>
              </c:numCache>
            </c:numRef>
          </c:val>
          <c:extLst>
            <c:ext xmlns:c16="http://schemas.microsoft.com/office/drawing/2014/chart" uri="{C3380CC4-5D6E-409C-BE32-E72D297353CC}">
              <c16:uniqueId val="{00000009-439C-4E38-921A-4F3D09075F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411</c:v>
                </c:pt>
                <c:pt idx="5">
                  <c:v>420</c:v>
                </c:pt>
                <c:pt idx="8">
                  <c:v>418</c:v>
                </c:pt>
                <c:pt idx="11">
                  <c:v>400</c:v>
                </c:pt>
                <c:pt idx="14">
                  <c:v>480</c:v>
                </c:pt>
              </c:numCache>
            </c:numRef>
          </c:val>
          <c:extLst>
            <c:ext xmlns:c16="http://schemas.microsoft.com/office/drawing/2014/chart" uri="{C3380CC4-5D6E-409C-BE32-E72D297353CC}">
              <c16:uniqueId val="{00000000-17EC-4E21-8B32-87C9DB34AB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EC-4E21-8B32-87C9DB34AB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7EC-4E21-8B32-87C9DB34AB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16</c:v>
                </c:pt>
                <c:pt idx="6">
                  <c:v>14</c:v>
                </c:pt>
                <c:pt idx="9">
                  <c:v>14</c:v>
                </c:pt>
                <c:pt idx="12">
                  <c:v>5</c:v>
                </c:pt>
              </c:numCache>
            </c:numRef>
          </c:val>
          <c:extLst>
            <c:ext xmlns:c16="http://schemas.microsoft.com/office/drawing/2014/chart" uri="{C3380CC4-5D6E-409C-BE32-E72D297353CC}">
              <c16:uniqueId val="{00000003-17EC-4E21-8B32-87C9DB34AB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126</c:v>
                </c:pt>
                <c:pt idx="3">
                  <c:v>113</c:v>
                </c:pt>
                <c:pt idx="6">
                  <c:v>131</c:v>
                </c:pt>
                <c:pt idx="9">
                  <c:v>164</c:v>
                </c:pt>
                <c:pt idx="12">
                  <c:v>143</c:v>
                </c:pt>
              </c:numCache>
            </c:numRef>
          </c:val>
          <c:extLst>
            <c:ext xmlns:c16="http://schemas.microsoft.com/office/drawing/2014/chart" uri="{C3380CC4-5D6E-409C-BE32-E72D297353CC}">
              <c16:uniqueId val="{00000004-17EC-4E21-8B32-87C9DB34AB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EC-4E21-8B32-87C9DB34AB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EC-4E21-8B32-87C9DB34AB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423</c:v>
                </c:pt>
                <c:pt idx="3">
                  <c:v>464</c:v>
                </c:pt>
                <c:pt idx="6">
                  <c:v>454</c:v>
                </c:pt>
                <c:pt idx="9">
                  <c:v>473</c:v>
                </c:pt>
                <c:pt idx="12">
                  <c:v>506</c:v>
                </c:pt>
              </c:numCache>
            </c:numRef>
          </c:val>
          <c:extLst>
            <c:ext xmlns:c16="http://schemas.microsoft.com/office/drawing/2014/chart" uri="{C3380CC4-5D6E-409C-BE32-E72D297353CC}">
              <c16:uniqueId val="{00000007-17EC-4E21-8B32-87C9DB34AB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154</c:v>
                </c:pt>
                <c:pt idx="2">
                  <c:v>#N/A</c:v>
                </c:pt>
                <c:pt idx="3">
                  <c:v>#N/A</c:v>
                </c:pt>
                <c:pt idx="4">
                  <c:v>173</c:v>
                </c:pt>
                <c:pt idx="5">
                  <c:v>#N/A</c:v>
                </c:pt>
                <c:pt idx="6">
                  <c:v>#N/A</c:v>
                </c:pt>
                <c:pt idx="7">
                  <c:v>181</c:v>
                </c:pt>
                <c:pt idx="8">
                  <c:v>#N/A</c:v>
                </c:pt>
                <c:pt idx="9">
                  <c:v>#N/A</c:v>
                </c:pt>
                <c:pt idx="10">
                  <c:v>251</c:v>
                </c:pt>
                <c:pt idx="11">
                  <c:v>#N/A</c:v>
                </c:pt>
                <c:pt idx="12">
                  <c:v>#N/A</c:v>
                </c:pt>
                <c:pt idx="13">
                  <c:v>174</c:v>
                </c:pt>
                <c:pt idx="14">
                  <c:v>#N/A</c:v>
                </c:pt>
              </c:numCache>
            </c:numRef>
          </c:val>
          <c:smooth val="0"/>
          <c:extLst>
            <c:ext xmlns:c16="http://schemas.microsoft.com/office/drawing/2014/chart" uri="{C3380CC4-5D6E-409C-BE32-E72D297353CC}">
              <c16:uniqueId val="{00000008-17EC-4E21-8B32-87C9DB34AB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3751</c:v>
                </c:pt>
                <c:pt idx="5">
                  <c:v>3522</c:v>
                </c:pt>
                <c:pt idx="8">
                  <c:v>3285</c:v>
                </c:pt>
                <c:pt idx="11">
                  <c:v>4052</c:v>
                </c:pt>
                <c:pt idx="14">
                  <c:v>4023</c:v>
                </c:pt>
              </c:numCache>
            </c:numRef>
          </c:val>
          <c:extLst>
            <c:ext xmlns:c16="http://schemas.microsoft.com/office/drawing/2014/chart" uri="{C3380CC4-5D6E-409C-BE32-E72D297353CC}">
              <c16:uniqueId val="{00000000-BC97-4190-8118-56D38AF824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c:v>
                </c:pt>
                <c:pt idx="5">
                  <c:v>43</c:v>
                </c:pt>
                <c:pt idx="8">
                  <c:v>37</c:v>
                </c:pt>
                <c:pt idx="11">
                  <c:v>30</c:v>
                </c:pt>
                <c:pt idx="14">
                  <c:v>171</c:v>
                </c:pt>
              </c:numCache>
            </c:numRef>
          </c:val>
          <c:extLst>
            <c:ext xmlns:c16="http://schemas.microsoft.com/office/drawing/2014/chart" uri="{C3380CC4-5D6E-409C-BE32-E72D297353CC}">
              <c16:uniqueId val="{00000001-BC97-4190-8118-56D38AF824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1907</c:v>
                </c:pt>
                <c:pt idx="5">
                  <c:v>2152</c:v>
                </c:pt>
                <c:pt idx="8">
                  <c:v>2272</c:v>
                </c:pt>
                <c:pt idx="11">
                  <c:v>2411</c:v>
                </c:pt>
                <c:pt idx="14">
                  <c:v>2581</c:v>
                </c:pt>
              </c:numCache>
            </c:numRef>
          </c:val>
          <c:extLst>
            <c:ext xmlns:c16="http://schemas.microsoft.com/office/drawing/2014/chart" uri="{C3380CC4-5D6E-409C-BE32-E72D297353CC}">
              <c16:uniqueId val="{00000002-BC97-4190-8118-56D38AF824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97-4190-8118-56D38AF824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97-4190-8118-56D38AF824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97-4190-8118-56D38AF824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645</c:v>
                </c:pt>
                <c:pt idx="3">
                  <c:v>832</c:v>
                </c:pt>
                <c:pt idx="6">
                  <c:v>820</c:v>
                </c:pt>
                <c:pt idx="9">
                  <c:v>785</c:v>
                </c:pt>
                <c:pt idx="12">
                  <c:v>695</c:v>
                </c:pt>
              </c:numCache>
            </c:numRef>
          </c:val>
          <c:extLst>
            <c:ext xmlns:c16="http://schemas.microsoft.com/office/drawing/2014/chart" uri="{C3380CC4-5D6E-409C-BE32-E72D297353CC}">
              <c16:uniqueId val="{00000006-BC97-4190-8118-56D38AF824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66</c:v>
                </c:pt>
                <c:pt idx="3">
                  <c:v>65</c:v>
                </c:pt>
                <c:pt idx="6">
                  <c:v>78</c:v>
                </c:pt>
                <c:pt idx="9">
                  <c:v>75</c:v>
                </c:pt>
                <c:pt idx="12">
                  <c:v>84</c:v>
                </c:pt>
              </c:numCache>
            </c:numRef>
          </c:val>
          <c:extLst>
            <c:ext xmlns:c16="http://schemas.microsoft.com/office/drawing/2014/chart" uri="{C3380CC4-5D6E-409C-BE32-E72D297353CC}">
              <c16:uniqueId val="{00000007-BC97-4190-8118-56D38AF824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1382</c:v>
                </c:pt>
                <c:pt idx="3">
                  <c:v>1202</c:v>
                </c:pt>
                <c:pt idx="6">
                  <c:v>1053</c:v>
                </c:pt>
                <c:pt idx="9">
                  <c:v>968</c:v>
                </c:pt>
                <c:pt idx="12">
                  <c:v>949</c:v>
                </c:pt>
              </c:numCache>
            </c:numRef>
          </c:val>
          <c:extLst>
            <c:ext xmlns:c16="http://schemas.microsoft.com/office/drawing/2014/chart" uri="{C3380CC4-5D6E-409C-BE32-E72D297353CC}">
              <c16:uniqueId val="{00000008-BC97-4190-8118-56D38AF824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C97-4190-8118-56D38AF824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4174</c:v>
                </c:pt>
                <c:pt idx="3">
                  <c:v>4030</c:v>
                </c:pt>
                <c:pt idx="6">
                  <c:v>3861</c:v>
                </c:pt>
                <c:pt idx="9">
                  <c:v>3871</c:v>
                </c:pt>
                <c:pt idx="12">
                  <c:v>3632</c:v>
                </c:pt>
              </c:numCache>
            </c:numRef>
          </c:val>
          <c:extLst>
            <c:ext xmlns:c16="http://schemas.microsoft.com/office/drawing/2014/chart" uri="{C3380CC4-5D6E-409C-BE32-E72D297353CC}">
              <c16:uniqueId val="{0000000A-BC97-4190-8118-56D38AF824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558</c:v>
                </c:pt>
                <c:pt idx="2">
                  <c:v>#N/A</c:v>
                </c:pt>
                <c:pt idx="3">
                  <c:v>#N/A</c:v>
                </c:pt>
                <c:pt idx="4">
                  <c:v>411</c:v>
                </c:pt>
                <c:pt idx="5">
                  <c:v>#N/A</c:v>
                </c:pt>
                <c:pt idx="6">
                  <c:v>#N/A</c:v>
                </c:pt>
                <c:pt idx="7">
                  <c:v>217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97-4190-8118-56D38AF824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960</c:v>
                </c:pt>
                <c:pt idx="1">
                  <c:v>990</c:v>
                </c:pt>
                <c:pt idx="2">
                  <c:v>1047</c:v>
                </c:pt>
              </c:numCache>
            </c:numRef>
          </c:val>
          <c:extLst>
            <c:ext xmlns:c16="http://schemas.microsoft.com/office/drawing/2014/chart" uri="{C3380CC4-5D6E-409C-BE32-E72D297353CC}">
              <c16:uniqueId val="{00000000-018A-4E9F-9227-E729A3070A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350</c:v>
                </c:pt>
                <c:pt idx="1">
                  <c:v>370</c:v>
                </c:pt>
                <c:pt idx="2">
                  <c:v>370</c:v>
                </c:pt>
              </c:numCache>
            </c:numRef>
          </c:val>
          <c:extLst>
            <c:ext xmlns:c16="http://schemas.microsoft.com/office/drawing/2014/chart" uri="{C3380CC4-5D6E-409C-BE32-E72D297353CC}">
              <c16:uniqueId val="{00000001-018A-4E9F-9227-E729A3070A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776</c:v>
                </c:pt>
                <c:pt idx="1">
                  <c:v>866</c:v>
                </c:pt>
                <c:pt idx="2">
                  <c:v>975</c:v>
                </c:pt>
              </c:numCache>
            </c:numRef>
          </c:val>
          <c:extLst>
            <c:ext xmlns:c16="http://schemas.microsoft.com/office/drawing/2014/chart" uri="{C3380CC4-5D6E-409C-BE32-E72D297353CC}">
              <c16:uniqueId val="{00000002-018A-4E9F-9227-E729A3070A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元利償還金は、大型事業の償還開始に伴い増額となった。</a:t>
          </a:r>
        </a:p>
        <a:p>
          <a:r>
            <a:rPr kumimoji="1" lang="ja-JP" altLang="en-US" sz="1400">
              <a:latin typeface="ＭＳ ゴシック" pitchFamily="49" charset="-128"/>
              <a:ea typeface="ＭＳ ゴシック" pitchFamily="49" charset="-128"/>
            </a:rPr>
            <a:t>公営企業債の元利償還金に対する繰入金は、料金収入の減少から増加となった。</a:t>
          </a:r>
        </a:p>
        <a:p>
          <a:r>
            <a:rPr kumimoji="1" lang="ja-JP" altLang="en-US" sz="1400">
              <a:latin typeface="ＭＳ ゴシック" pitchFamily="49" charset="-128"/>
              <a:ea typeface="ＭＳ ゴシック" pitchFamily="49" charset="-128"/>
            </a:rPr>
            <a:t>算入公債費等は、減少傾向であったが増加に転じている。できる限り交付税措置のある起債により借入を行い、減少幅を少なく抑えるようにしている。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将来負担額の地方債現在高及び公営企業債等繰入見込み額は、借入を抑制したことにより減少傾向であり今後も横ばいで推移すると見込まれる。</a:t>
          </a:r>
        </a:p>
        <a:p>
          <a:r>
            <a:rPr kumimoji="1" lang="ja-JP" altLang="en-US" sz="1400">
              <a:latin typeface="ＭＳ ゴシック" pitchFamily="49" charset="-128"/>
              <a:ea typeface="ＭＳ ゴシック" pitchFamily="49" charset="-128"/>
            </a:rPr>
            <a:t>充当可能財源等は、事業実施により減少してきた基金を計画に基づいて目的基金を積み立てを行い充当可能基金は増加した。それらにより将来負担比率の分子がマイナスとなった。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長野県南木曽町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・これは、決算積立による財政調整基金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百万円、公共施設総合管理基金で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百万円増加した一方で、事業の財源となるふるさと振興基金等で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百万円による基金の取り崩しによる減少などが主な要因である。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個別施設計画を策定しており、これに基いた計画的な特定目的基金の積み立て、取崩しにより事業の安定化を図り、昨今の自然災害をはじめとする緊急を要する事態への備えとして町の自主財源（町税）の２箇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寄附目的事業へ利用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森林経営管理基金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森林整備計画に基づく森林整備事業へ利用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実施計画に基づいた公共施設総合管理基金等の取り崩しを実施し、今後計画されている公共施設整備に向けて公共施設総合管理基金の積立を行った。また、森林環境譲与税、ふるさと納税、ユーアイ住宅建設について事業への財源とするため基金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いずれも町の長期計画により計画的な積立を行い事業を実施したことによる増減である。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公共施設個別施設計画の策定により、施設を安全に利用するために計画的に目的に沿った基金積立を行い、事業を確実に進められる基金の利用を行う。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百円となり、積立により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年末で約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百万円と財政健全化と自然災害をはじめとする緊急を要する事態への備えとして町の自主財源（町税）の２箇年分（約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億円）の財政調整基金を確保するために年間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百万円以上の積立を確保できるように進めてきているが、財源不足額や、災害、国補正等の対応については、財源調整的な基金の取り崩し等により対応してきた。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百万円の積立分が増加となったものである。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・昨今の自然災害をはじめとする緊急を要する事態への備えとして、災害復旧期間町の財政規模の２箇年分（約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億円）の財政調整基金を確保するために段階的に積立を行う。（目標額達成は令和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・令和６年度においては、積立も取崩しもおこなっていない。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これまで実施してきた広域ごみ焼却施設の更新、今後は木曽寮建設等大型事業による償還が始まることから、今後の財政状況を考慮し、公債費が増加することに対応するため、計画的な基金積立を今後も行っていく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3,674
3,634
215.93
4,491,659
4,318,002
98,368
2,767,737
3,632,336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人口の減少や全国平均を上回る高齢化率に加え、町内の基幹産業の低迷により財政基盤が弱い状況である。第</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次南木曽町総合計画に沿った施策を実行し、「住んで良かった、暮らしてよかった、住むなら南木曽町」を展開しつつ行政の効率化に努めることにより、財政の健全化を図る。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60537</xdr:rowOff>
    </xdr:from>
    <xdr:to>
      <xdr:col>23</xdr:col>
      <xdr:colOff>133350</xdr:colOff>
      <xdr:row>44</xdr:row>
      <xdr:rowOff>60537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04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60537</xdr:rowOff>
    </xdr:from>
    <xdr:to>
      <xdr:col>19</xdr:col>
      <xdr:colOff>133350</xdr:colOff>
      <xdr:row>44</xdr:row>
      <xdr:rowOff>60537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60537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52494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9737</xdr:rowOff>
    </xdr:from>
    <xdr:to>
      <xdr:col>23</xdr:col>
      <xdr:colOff>184150</xdr:colOff>
      <xdr:row>44</xdr:row>
      <xdr:rowOff>111337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9737</xdr:rowOff>
    </xdr:from>
    <xdr:to>
      <xdr:col>19</xdr:col>
      <xdr:colOff>184150</xdr:colOff>
      <xdr:row>44</xdr:row>
      <xdr:rowOff>111337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96114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9737</xdr:rowOff>
    </xdr:from>
    <xdr:to>
      <xdr:col>15</xdr:col>
      <xdr:colOff>133350</xdr:colOff>
      <xdr:row>44</xdr:row>
      <xdr:rowOff>111337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類似団体の平均前後を推移している状況となっている。今後も公債費や人件費の抑制など行政改革の取組みを通じて義務的経費の削減に努め、財政の弾力化を図る。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29972</xdr:rowOff>
    </xdr:from>
    <xdr:to>
      <xdr:col>23</xdr:col>
      <xdr:colOff>133350</xdr:colOff>
      <xdr:row>62</xdr:row>
      <xdr:rowOff>68580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6598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34798</xdr:rowOff>
    </xdr:from>
    <xdr:to>
      <xdr:col>19</xdr:col>
      <xdr:colOff>133350</xdr:colOff>
      <xdr:row>62</xdr:row>
      <xdr:rowOff>68580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6469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102616</xdr:rowOff>
    </xdr:from>
    <xdr:to>
      <xdr:col>15</xdr:col>
      <xdr:colOff>82550</xdr:colOff>
      <xdr:row>62</xdr:row>
      <xdr:rowOff>34798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38961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102616</xdr:rowOff>
    </xdr:from>
    <xdr:to>
      <xdr:col>11</xdr:col>
      <xdr:colOff>31750</xdr:colOff>
      <xdr:row>62</xdr:row>
      <xdr:rowOff>20320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38961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150622</xdr:rowOff>
    </xdr:from>
    <xdr:to>
      <xdr:col>23</xdr:col>
      <xdr:colOff>184150</xdr:colOff>
      <xdr:row>62</xdr:row>
      <xdr:rowOff>80772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167149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155448</xdr:rowOff>
    </xdr:from>
    <xdr:to>
      <xdr:col>15</xdr:col>
      <xdr:colOff>133350</xdr:colOff>
      <xdr:row>62</xdr:row>
      <xdr:rowOff>85598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70375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51816</xdr:rowOff>
    </xdr:from>
    <xdr:to>
      <xdr:col>11</xdr:col>
      <xdr:colOff>82550</xdr:colOff>
      <xdr:row>60</xdr:row>
      <xdr:rowOff>153416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163593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類似団体平均よりも下回っているが、全国平均でみると人口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人当たり人件費・物件費が高い水準にある。主に公民館などの施設が多いことや妻籠宿保存事業に係る職員の配置による人件費が要因となっている。</a:t>
          </a:r>
        </a:p>
        <a:p>
          <a:r>
            <a:rPr kumimoji="1" lang="ja-JP" altLang="en-US" sz="1300">
              <a:latin typeface="ＭＳ Ｐゴシック" panose="020B0600070205080204" pitchFamily="50" charset="-128"/>
              <a:ea typeface="ＭＳ Ｐゴシック" panose="020B0600070205080204" pitchFamily="50" charset="-128"/>
            </a:rPr>
            <a:t>　今後は、施設の統廃合や民間でも実施可能な部分については、指定管理者制度の導入などによる委託化の検討を行っていく。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40610</xdr:rowOff>
    </xdr:from>
    <xdr:to>
      <xdr:col>23</xdr:col>
      <xdr:colOff>133350</xdr:colOff>
      <xdr:row>82</xdr:row>
      <xdr:rowOff>62162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9510"/>
          <a:ext cx="8382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30829</xdr:rowOff>
    </xdr:from>
    <xdr:to>
      <xdr:col>19</xdr:col>
      <xdr:colOff>133350</xdr:colOff>
      <xdr:row>82</xdr:row>
      <xdr:rowOff>40610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89729"/>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26163</xdr:rowOff>
    </xdr:from>
    <xdr:to>
      <xdr:col>15</xdr:col>
      <xdr:colOff>82550</xdr:colOff>
      <xdr:row>82</xdr:row>
      <xdr:rowOff>30829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85063"/>
          <a:ext cx="889000" cy="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12252</xdr:rowOff>
    </xdr:from>
    <xdr:to>
      <xdr:col>11</xdr:col>
      <xdr:colOff>31750</xdr:colOff>
      <xdr:row>82</xdr:row>
      <xdr:rowOff>26163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71152"/>
          <a:ext cx="889000" cy="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11362</xdr:rowOff>
    </xdr:from>
    <xdr:to>
      <xdr:col>23</xdr:col>
      <xdr:colOff>184150</xdr:colOff>
      <xdr:row>82</xdr:row>
      <xdr:rowOff>112962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104089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161260</xdr:rowOff>
    </xdr:from>
    <xdr:to>
      <xdr:col>19</xdr:col>
      <xdr:colOff>184150</xdr:colOff>
      <xdr:row>82</xdr:row>
      <xdr:rowOff>91410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7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151479</xdr:rowOff>
    </xdr:from>
    <xdr:to>
      <xdr:col>15</xdr:col>
      <xdr:colOff>133350</xdr:colOff>
      <xdr:row>82</xdr:row>
      <xdr:rowOff>81629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3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91806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146813</xdr:rowOff>
    </xdr:from>
    <xdr:to>
      <xdr:col>11</xdr:col>
      <xdr:colOff>82550</xdr:colOff>
      <xdr:row>82</xdr:row>
      <xdr:rowOff>76963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87140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0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132902</xdr:rowOff>
    </xdr:from>
    <xdr:to>
      <xdr:col>7</xdr:col>
      <xdr:colOff>31750</xdr:colOff>
      <xdr:row>82</xdr:row>
      <xdr:rowOff>63052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73229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8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職員の年齢構成が高くなっているため類似団体の平均を上回っている。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定数管理の適正化に努めることにより類似団体平均水準まで低下するよう努める。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86</xdr:row>
      <xdr:rowOff>21166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98839"/>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125589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165805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781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165805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586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当町は地形的に山に囲まれており、地域が点在しているため水道管理施設等が多いこと、また、妻籠宿保存対策等に職員を配置しているため比較的多い水準にある。</a:t>
          </a:r>
        </a:p>
        <a:p>
          <a:r>
            <a:rPr kumimoji="1" lang="ja-JP" altLang="en-US" sz="1300">
              <a:latin typeface="ＭＳ Ｐゴシック" panose="020B0600070205080204" pitchFamily="50" charset="-128"/>
              <a:ea typeface="ＭＳ Ｐゴシック" panose="020B0600070205080204" pitchFamily="50" charset="-128"/>
            </a:rPr>
            <a:t>　今後は、第</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期南木曽町総合計画のもと、より適切な定員管理に努める。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147055</xdr:rowOff>
    </xdr:from>
    <xdr:to>
      <xdr:col>81</xdr:col>
      <xdr:colOff>44450</xdr:colOff>
      <xdr:row>60</xdr:row>
      <xdr:rowOff>147055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34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134186</xdr:rowOff>
    </xdr:from>
    <xdr:to>
      <xdr:col>77</xdr:col>
      <xdr:colOff>44450</xdr:colOff>
      <xdr:row>60</xdr:row>
      <xdr:rowOff>147055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21186"/>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113877</xdr:rowOff>
    </xdr:from>
    <xdr:to>
      <xdr:col>72</xdr:col>
      <xdr:colOff>203200</xdr:colOff>
      <xdr:row>60</xdr:row>
      <xdr:rowOff>134186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00877"/>
          <a:ext cx="889000" cy="2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109453</xdr:rowOff>
    </xdr:from>
    <xdr:to>
      <xdr:col>68</xdr:col>
      <xdr:colOff>152400</xdr:colOff>
      <xdr:row>60</xdr:row>
      <xdr:rowOff>113877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96453"/>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96255</xdr:rowOff>
    </xdr:from>
    <xdr:to>
      <xdr:col>81</xdr:col>
      <xdr:colOff>95250</xdr:colOff>
      <xdr:row>61</xdr:row>
      <xdr:rowOff>26405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8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68332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5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96255</xdr:rowOff>
    </xdr:from>
    <xdr:to>
      <xdr:col>77</xdr:col>
      <xdr:colOff>95250</xdr:colOff>
      <xdr:row>61</xdr:row>
      <xdr:rowOff>26405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8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11182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69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83386</xdr:rowOff>
    </xdr:from>
    <xdr:to>
      <xdr:col>73</xdr:col>
      <xdr:colOff>44450</xdr:colOff>
      <xdr:row>61</xdr:row>
      <xdr:rowOff>13536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7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169763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5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63077</xdr:rowOff>
    </xdr:from>
    <xdr:to>
      <xdr:col>68</xdr:col>
      <xdr:colOff>203200</xdr:colOff>
      <xdr:row>60</xdr:row>
      <xdr:rowOff>164677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58653</xdr:rowOff>
    </xdr:from>
    <xdr:to>
      <xdr:col>64</xdr:col>
      <xdr:colOff>152400</xdr:colOff>
      <xdr:row>60</xdr:row>
      <xdr:rowOff>160253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4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170430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広域連合を含めた大型事業の実施により、一部の繰り上償還を実施したものの実質公債費比率は上昇に転じている。</a:t>
          </a: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期南木曽町総合計画のもと、地元住民との意見交換を図り引き続き自立推進の精神で、適切な事業計画及び実施により新規起債発行の抑制に努める。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52070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81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133894</xdr:rowOff>
    </xdr:from>
    <xdr:to>
      <xdr:col>77</xdr:col>
      <xdr:colOff>44450</xdr:colOff>
      <xdr:row>41</xdr:row>
      <xdr:rowOff>52070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9189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133894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36740"/>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64951</xdr:rowOff>
    </xdr:from>
    <xdr:to>
      <xdr:col>68</xdr:col>
      <xdr:colOff>152400</xdr:colOff>
      <xdr:row>40</xdr:row>
      <xdr:rowOff>78740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2295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83094</xdr:rowOff>
    </xdr:from>
    <xdr:to>
      <xdr:col>73</xdr:col>
      <xdr:colOff>44450</xdr:colOff>
      <xdr:row>41</xdr:row>
      <xdr:rowOff>13244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169471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7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100528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令和５年度以降において将来負担比率が０となった。要因は、借入の抑制による将来負担額の減、財政調整基金や減債基金等の積み立てを行い、充当可能財源の増加を図った。</a:t>
          </a:r>
        </a:p>
        <a:p>
          <a:r>
            <a:rPr kumimoji="1" lang="ja-JP" altLang="en-US" sz="1300">
              <a:latin typeface="ＭＳ Ｐゴシック" panose="020B0600070205080204" pitchFamily="50" charset="-128"/>
              <a:ea typeface="ＭＳ Ｐゴシック" panose="020B0600070205080204" pitchFamily="50" charset="-128"/>
            </a:rPr>
            <a:t>　今後も自立精神に沿った事業を実施することで、地方債の新規発行の抑制し、財政の健全化に努める。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163407</xdr:rowOff>
    </xdr:from>
    <xdr:to>
      <xdr:col>72</xdr:col>
      <xdr:colOff>203200</xdr:colOff>
      <xdr:row>15</xdr:row>
      <xdr:rowOff>154834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563707"/>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154834</xdr:rowOff>
    </xdr:from>
    <xdr:to>
      <xdr:col>68</xdr:col>
      <xdr:colOff>152400</xdr:colOff>
      <xdr:row>16</xdr:row>
      <xdr:rowOff>162348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726584"/>
          <a:ext cx="889000" cy="17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112607</xdr:rowOff>
    </xdr:from>
    <xdr:to>
      <xdr:col>73</xdr:col>
      <xdr:colOff>44450</xdr:colOff>
      <xdr:row>15</xdr:row>
      <xdr:rowOff>42757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27534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104034</xdr:rowOff>
    </xdr:from>
    <xdr:to>
      <xdr:col>68</xdr:col>
      <xdr:colOff>203200</xdr:colOff>
      <xdr:row>16</xdr:row>
      <xdr:rowOff>34184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6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18961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76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111548</xdr:rowOff>
    </xdr:from>
    <xdr:to>
      <xdr:col>64</xdr:col>
      <xdr:colOff>152400</xdr:colOff>
      <xdr:row>17</xdr:row>
      <xdr:rowOff>41698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8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26475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94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3,674
3,634
215.93
4,491,659
4,318,002
98,368
2,767,737
3,632,336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が上回っている状況であり、令和４年度以降増加傾向となっている。人口減少に伴い更に人件費関係経費全体について抑制するために定員管理の調整等の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15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20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2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町施設の一部を指定管理や委託をしているが、類似団体を下回ってい</a:t>
          </a:r>
        </a:p>
        <a:p>
          <a:r>
            <a:rPr kumimoji="1" lang="ja-JP" altLang="en-US" sz="1300">
              <a:latin typeface="ＭＳ Ｐゴシック" panose="020B0600070205080204" pitchFamily="50" charset="-128"/>
              <a:ea typeface="ＭＳ Ｐゴシック" panose="020B0600070205080204" pitchFamily="50" charset="-128"/>
            </a:rPr>
            <a:t>る状況である。これからも上回らないように努める。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133858</xdr:rowOff>
    </xdr:from>
    <xdr:to>
      <xdr:col>82</xdr:col>
      <xdr:colOff>107950</xdr:colOff>
      <xdr:row>13</xdr:row>
      <xdr:rowOff>156718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627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133858</xdr:rowOff>
    </xdr:from>
    <xdr:to>
      <xdr:col>78</xdr:col>
      <xdr:colOff>69850</xdr:colOff>
      <xdr:row>14</xdr:row>
      <xdr:rowOff>30988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3627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101854</xdr:rowOff>
    </xdr:from>
    <xdr:to>
      <xdr:col>73</xdr:col>
      <xdr:colOff>180975</xdr:colOff>
      <xdr:row>14</xdr:row>
      <xdr:rowOff>30988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307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101854</xdr:rowOff>
    </xdr:from>
    <xdr:to>
      <xdr:col>69</xdr:col>
      <xdr:colOff>92075</xdr:colOff>
      <xdr:row>13</xdr:row>
      <xdr:rowOff>106426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307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105918</xdr:rowOff>
    </xdr:from>
    <xdr:to>
      <xdr:col>82</xdr:col>
      <xdr:colOff>158750</xdr:colOff>
      <xdr:row>14</xdr:row>
      <xdr:rowOff>36068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3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122445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7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83058</xdr:rowOff>
    </xdr:from>
    <xdr:to>
      <xdr:col>78</xdr:col>
      <xdr:colOff>120650</xdr:colOff>
      <xdr:row>14</xdr:row>
      <xdr:rowOff>13208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23385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8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151638</xdr:rowOff>
    </xdr:from>
    <xdr:to>
      <xdr:col>74</xdr:col>
      <xdr:colOff>31750</xdr:colOff>
      <xdr:row>14</xdr:row>
      <xdr:rowOff>81788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91965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4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51054</xdr:rowOff>
    </xdr:from>
    <xdr:to>
      <xdr:col>69</xdr:col>
      <xdr:colOff>142875</xdr:colOff>
      <xdr:row>13</xdr:row>
      <xdr:rowOff>152654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162831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4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55626</xdr:rowOff>
    </xdr:from>
    <xdr:to>
      <xdr:col>65</xdr:col>
      <xdr:colOff>53975</xdr:colOff>
      <xdr:row>13</xdr:row>
      <xdr:rowOff>157226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167403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経費や障害者等関係経費、児童手当などにより増加傾向であったが、横ばいとなっている。類似団体内平均以下となっているが、高齢化により上昇傾向すると推測されるため、それをなるべく抑えるように</a:t>
          </a:r>
        </a:p>
        <a:p>
          <a:r>
            <a:rPr kumimoji="1" lang="ja-JP" altLang="en-US" sz="1300">
              <a:latin typeface="ＭＳ Ｐゴシック" panose="020B0600070205080204" pitchFamily="50" charset="-128"/>
              <a:ea typeface="ＭＳ Ｐゴシック" panose="020B0600070205080204" pitchFamily="50" charset="-128"/>
            </a:rPr>
            <a:t>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xdr:rowOff>
    </xdr:from>
    <xdr:to>
      <xdr:col>24</xdr:col>
      <xdr:colOff>25400</xdr:colOff>
      <xdr:row>57</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773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57</xdr:row>
      <xdr:rowOff>24130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24130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138447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類似団体平均を大きく下回った要因は、特別会計、公社や第３セクター等への繰出しが少ないことにある。今後も増加していかないように努める。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119380</xdr:rowOff>
    </xdr:from>
    <xdr:to>
      <xdr:col>82</xdr:col>
      <xdr:colOff>107950</xdr:colOff>
      <xdr:row>54</xdr:row>
      <xdr:rowOff>134620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377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134620</xdr:rowOff>
    </xdr:from>
    <xdr:to>
      <xdr:col>78</xdr:col>
      <xdr:colOff>69850</xdr:colOff>
      <xdr:row>56</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39292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613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59</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61390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68580</xdr:rowOff>
    </xdr:from>
    <xdr:to>
      <xdr:col>82</xdr:col>
      <xdr:colOff>158750</xdr:colOff>
      <xdr:row>54</xdr:row>
      <xdr:rowOff>170180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85107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83820</xdr:rowOff>
    </xdr:from>
    <xdr:to>
      <xdr:col>78</xdr:col>
      <xdr:colOff>120650</xdr:colOff>
      <xdr:row>55</xdr:row>
      <xdr:rowOff>13970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24147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11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当町には土地開発公社や第３セクター等の大型外郭団体はないが、</a:t>
          </a:r>
        </a:p>
        <a:p>
          <a:r>
            <a:rPr kumimoji="1" lang="ja-JP" altLang="en-US" sz="1300">
              <a:latin typeface="ＭＳ Ｐゴシック" panose="020B0600070205080204" pitchFamily="50" charset="-128"/>
              <a:ea typeface="ＭＳ Ｐゴシック" panose="020B0600070205080204" pitchFamily="50" charset="-128"/>
            </a:rPr>
            <a:t>最も影響の大きい広域連合負担金が大型事業の実施により更に増加したこと、事業会計繰出しも上昇傾向であることから注意が必要である。人口の減や節水志向、観光客の減少による宿泊施設の水道利用の減少などから料金収入は未だ減少したままとなっていることが要因である。料金収入の確保及び維持管理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33274</xdr:rowOff>
    </xdr:from>
    <xdr:to>
      <xdr:col>82</xdr:col>
      <xdr:colOff>107950</xdr:colOff>
      <xdr:row>39</xdr:row>
      <xdr:rowOff>138430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71982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113284</xdr:rowOff>
    </xdr:from>
    <xdr:to>
      <xdr:col>78</xdr:col>
      <xdr:colOff>69850</xdr:colOff>
      <xdr:row>39</xdr:row>
      <xdr:rowOff>138430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62838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4912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147574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35863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153924</xdr:rowOff>
    </xdr:from>
    <xdr:to>
      <xdr:col>82</xdr:col>
      <xdr:colOff>158750</xdr:colOff>
      <xdr:row>39</xdr:row>
      <xdr:rowOff>84074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126001</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62484</xdr:rowOff>
    </xdr:from>
    <xdr:to>
      <xdr:col>74</xdr:col>
      <xdr:colOff>31750</xdr:colOff>
      <xdr:row>38</xdr:row>
      <xdr:rowOff>164084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148861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型事業の借入による元金返済が開始されておらず、今後数年以内に増加傾向になることが見込まれている。また、公営企業債の元利償還金に対する繰出金等の純元利償還金も増加傾向となっていることから事業会計の料金値上げによる健全化を図りながら、総合計画に沿った地方債の発行を抑制し公債費の削減に努め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138430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1495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76</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168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142239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457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145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40657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近年は横ばいの傾向となっており、類似団体平均と比較すると若干下回っている。経常経費の抑制を行い、今後も上回らないように会計全体で精査を図る。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101854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2897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77</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266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77</xdr:row>
      <xdr:rowOff>65278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0383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77</xdr:row>
      <xdr:rowOff>83565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038328"/>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53864</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162831</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73776</xdr:rowOff>
    </xdr:from>
    <xdr:to>
      <xdr:col>29</xdr:col>
      <xdr:colOff>127000</xdr:colOff>
      <xdr:row>17</xdr:row>
      <xdr:rowOff>102557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36051"/>
          <a:ext cx="647700" cy="28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102557</xdr:rowOff>
    </xdr:from>
    <xdr:to>
      <xdr:col>26</xdr:col>
      <xdr:colOff>50800</xdr:colOff>
      <xdr:row>17</xdr:row>
      <xdr:rowOff>133532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4832"/>
          <a:ext cx="698500" cy="30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133532</xdr:rowOff>
    </xdr:from>
    <xdr:to>
      <xdr:col>22</xdr:col>
      <xdr:colOff>114300</xdr:colOff>
      <xdr:row>17</xdr:row>
      <xdr:rowOff>137632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95807"/>
          <a:ext cx="698500" cy="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137632</xdr:rowOff>
    </xdr:from>
    <xdr:to>
      <xdr:col>18</xdr:col>
      <xdr:colOff>177800</xdr:colOff>
      <xdr:row>17</xdr:row>
      <xdr:rowOff>152281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99907"/>
          <a:ext cx="698500" cy="14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22976</xdr:rowOff>
    </xdr:from>
    <xdr:to>
      <xdr:col>29</xdr:col>
      <xdr:colOff>177800</xdr:colOff>
      <xdr:row>17</xdr:row>
      <xdr:rowOff>124576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8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166503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5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51757</xdr:rowOff>
    </xdr:from>
    <xdr:to>
      <xdr:col>26</xdr:col>
      <xdr:colOff>101600</xdr:colOff>
      <xdr:row>17</xdr:row>
      <xdr:rowOff>153357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163534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2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82732</xdr:rowOff>
    </xdr:from>
    <xdr:to>
      <xdr:col>22</xdr:col>
      <xdr:colOff>165100</xdr:colOff>
      <xdr:row>18</xdr:row>
      <xdr:rowOff>12882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5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23059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1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86832</xdr:rowOff>
    </xdr:from>
    <xdr:to>
      <xdr:col>19</xdr:col>
      <xdr:colOff>38100</xdr:colOff>
      <xdr:row>18</xdr:row>
      <xdr:rowOff>16982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49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27159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1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101481</xdr:rowOff>
    </xdr:from>
    <xdr:to>
      <xdr:col>15</xdr:col>
      <xdr:colOff>101600</xdr:colOff>
      <xdr:row>18</xdr:row>
      <xdr:rowOff>31631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63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41808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3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30800</xdr:rowOff>
    </xdr:from>
    <xdr:to>
      <xdr:col>29</xdr:col>
      <xdr:colOff>127000</xdr:colOff>
      <xdr:row>36</xdr:row>
      <xdr:rowOff>141505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84050"/>
          <a:ext cx="647700" cy="110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126282</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79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30800</xdr:rowOff>
    </xdr:from>
    <xdr:to>
      <xdr:col>26</xdr:col>
      <xdr:colOff>50800</xdr:colOff>
      <xdr:row>36</xdr:row>
      <xdr:rowOff>145505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84050"/>
          <a:ext cx="698500" cy="114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145505</xdr:rowOff>
    </xdr:from>
    <xdr:to>
      <xdr:col>22</xdr:col>
      <xdr:colOff>114300</xdr:colOff>
      <xdr:row>36</xdr:row>
      <xdr:rowOff>161867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98755"/>
          <a:ext cx="698500" cy="16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161867</xdr:rowOff>
    </xdr:from>
    <xdr:to>
      <xdr:col>18</xdr:col>
      <xdr:colOff>177800</xdr:colOff>
      <xdr:row>37</xdr:row>
      <xdr:rowOff>20615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15117"/>
          <a:ext cx="698500" cy="30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90705</xdr:rowOff>
    </xdr:from>
    <xdr:to>
      <xdr:col>29</xdr:col>
      <xdr:colOff>177800</xdr:colOff>
      <xdr:row>37</xdr:row>
      <xdr:rowOff>20855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43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278682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322900</xdr:rowOff>
    </xdr:from>
    <xdr:to>
      <xdr:col>26</xdr:col>
      <xdr:colOff>101600</xdr:colOff>
      <xdr:row>36</xdr:row>
      <xdr:rowOff>81600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33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91777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02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94705</xdr:rowOff>
    </xdr:from>
    <xdr:to>
      <xdr:col>22</xdr:col>
      <xdr:colOff>165100</xdr:colOff>
      <xdr:row>37</xdr:row>
      <xdr:rowOff>24855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47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206482</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1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111067</xdr:rowOff>
    </xdr:from>
    <xdr:to>
      <xdr:col>19</xdr:col>
      <xdr:colOff>38100</xdr:colOff>
      <xdr:row>37</xdr:row>
      <xdr:rowOff>41217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64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222844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141265</xdr:rowOff>
    </xdr:from>
    <xdr:to>
      <xdr:col>15</xdr:col>
      <xdr:colOff>101600</xdr:colOff>
      <xdr:row>37</xdr:row>
      <xdr:rowOff>71415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9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253042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6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3,674
3,634
215.93
4,491,659
4,318,002
98,368
2,767,737
3,632,336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116630</xdr:rowOff>
    </xdr:from>
    <xdr:to>
      <xdr:col>24</xdr:col>
      <xdr:colOff>63500</xdr:colOff>
      <xdr:row>36</xdr:row>
      <xdr:rowOff>144832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8830"/>
          <a:ext cx="838200" cy="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144832</xdr:rowOff>
    </xdr:from>
    <xdr:to>
      <xdr:col>19</xdr:col>
      <xdr:colOff>177800</xdr:colOff>
      <xdr:row>36</xdr:row>
      <xdr:rowOff>169969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17032"/>
          <a:ext cx="889000" cy="2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169969</xdr:rowOff>
    </xdr:from>
    <xdr:to>
      <xdr:col>15</xdr:col>
      <xdr:colOff>50800</xdr:colOff>
      <xdr:row>37</xdr:row>
      <xdr:rowOff>2149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2169"/>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2149</xdr:rowOff>
    </xdr:from>
    <xdr:to>
      <xdr:col>10</xdr:col>
      <xdr:colOff>114300</xdr:colOff>
      <xdr:row>37</xdr:row>
      <xdr:rowOff>5365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5799"/>
          <a:ext cx="889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65830</xdr:rowOff>
    </xdr:from>
    <xdr:to>
      <xdr:col>24</xdr:col>
      <xdr:colOff>114300</xdr:colOff>
      <xdr:row>36</xdr:row>
      <xdr:rowOff>167430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44257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1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94032</xdr:rowOff>
    </xdr:from>
    <xdr:to>
      <xdr:col>20</xdr:col>
      <xdr:colOff>38100</xdr:colOff>
      <xdr:row>37</xdr:row>
      <xdr:rowOff>24182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15309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5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119169</xdr:rowOff>
    </xdr:from>
    <xdr:to>
      <xdr:col>15</xdr:col>
      <xdr:colOff>101600</xdr:colOff>
      <xdr:row>37</xdr:row>
      <xdr:rowOff>49319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65846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122799</xdr:rowOff>
    </xdr:from>
    <xdr:to>
      <xdr:col>10</xdr:col>
      <xdr:colOff>165100</xdr:colOff>
      <xdr:row>37</xdr:row>
      <xdr:rowOff>52949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69476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126015</xdr:rowOff>
    </xdr:from>
    <xdr:to>
      <xdr:col>6</xdr:col>
      <xdr:colOff>38100</xdr:colOff>
      <xdr:row>37</xdr:row>
      <xdr:rowOff>56165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72692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7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170803</xdr:rowOff>
    </xdr:from>
    <xdr:to>
      <xdr:col>24</xdr:col>
      <xdr:colOff>63500</xdr:colOff>
      <xdr:row>58</xdr:row>
      <xdr:rowOff>15647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43453"/>
          <a:ext cx="838200" cy="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15477</xdr:rowOff>
    </xdr:from>
    <xdr:to>
      <xdr:col>19</xdr:col>
      <xdr:colOff>177800</xdr:colOff>
      <xdr:row>58</xdr:row>
      <xdr:rowOff>15647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59577"/>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15477</xdr:rowOff>
    </xdr:from>
    <xdr:to>
      <xdr:col>15</xdr:col>
      <xdr:colOff>50800</xdr:colOff>
      <xdr:row>58</xdr:row>
      <xdr:rowOff>23082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9577"/>
          <a:ext cx="889000" cy="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23082</xdr:rowOff>
    </xdr:from>
    <xdr:to>
      <xdr:col>10</xdr:col>
      <xdr:colOff>114300</xdr:colOff>
      <xdr:row>58</xdr:row>
      <xdr:rowOff>48903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7182"/>
          <a:ext cx="889000" cy="2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120003</xdr:rowOff>
    </xdr:from>
    <xdr:to>
      <xdr:col>24</xdr:col>
      <xdr:colOff>114300</xdr:colOff>
      <xdr:row>58</xdr:row>
      <xdr:rowOff>50153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34930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136297</xdr:rowOff>
    </xdr:from>
    <xdr:to>
      <xdr:col>20</xdr:col>
      <xdr:colOff>38100</xdr:colOff>
      <xdr:row>58</xdr:row>
      <xdr:rowOff>66447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57574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0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136127</xdr:rowOff>
    </xdr:from>
    <xdr:to>
      <xdr:col>15</xdr:col>
      <xdr:colOff>101600</xdr:colOff>
      <xdr:row>58</xdr:row>
      <xdr:rowOff>66277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57404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0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143732</xdr:rowOff>
    </xdr:from>
    <xdr:to>
      <xdr:col>10</xdr:col>
      <xdr:colOff>165100</xdr:colOff>
      <xdr:row>58</xdr:row>
      <xdr:rowOff>73882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65009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0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169553</xdr:rowOff>
    </xdr:from>
    <xdr:to>
      <xdr:col>6</xdr:col>
      <xdr:colOff>38100</xdr:colOff>
      <xdr:row>58</xdr:row>
      <xdr:rowOff>99703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90830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3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33291</xdr:rowOff>
    </xdr:from>
    <xdr:to>
      <xdr:col>24</xdr:col>
      <xdr:colOff>63500</xdr:colOff>
      <xdr:row>78</xdr:row>
      <xdr:rowOff>44759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06391"/>
          <a:ext cx="8382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33291</xdr:rowOff>
    </xdr:from>
    <xdr:to>
      <xdr:col>19</xdr:col>
      <xdr:colOff>177800</xdr:colOff>
      <xdr:row>78</xdr:row>
      <xdr:rowOff>41895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6391"/>
          <a:ext cx="889000" cy="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41895</xdr:rowOff>
    </xdr:from>
    <xdr:to>
      <xdr:col>15</xdr:col>
      <xdr:colOff>50800</xdr:colOff>
      <xdr:row>78</xdr:row>
      <xdr:rowOff>43980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4995"/>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24769</xdr:rowOff>
    </xdr:from>
    <xdr:to>
      <xdr:col>10</xdr:col>
      <xdr:colOff>114300</xdr:colOff>
      <xdr:row>78</xdr:row>
      <xdr:rowOff>43980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97869"/>
          <a:ext cx="889000" cy="1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165409</xdr:rowOff>
    </xdr:from>
    <xdr:to>
      <xdr:col>24</xdr:col>
      <xdr:colOff>114300</xdr:colOff>
      <xdr:row>78</xdr:row>
      <xdr:rowOff>95559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80336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153941</xdr:rowOff>
    </xdr:from>
    <xdr:to>
      <xdr:col>20</xdr:col>
      <xdr:colOff>38100</xdr:colOff>
      <xdr:row>78</xdr:row>
      <xdr:rowOff>84091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75218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162545</xdr:rowOff>
    </xdr:from>
    <xdr:to>
      <xdr:col>15</xdr:col>
      <xdr:colOff>101600</xdr:colOff>
      <xdr:row>78</xdr:row>
      <xdr:rowOff>92695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83822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5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164630</xdr:rowOff>
    </xdr:from>
    <xdr:to>
      <xdr:col>10</xdr:col>
      <xdr:colOff>165100</xdr:colOff>
      <xdr:row>78</xdr:row>
      <xdr:rowOff>94780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85907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5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145419</xdr:rowOff>
    </xdr:from>
    <xdr:to>
      <xdr:col>6</xdr:col>
      <xdr:colOff>38100</xdr:colOff>
      <xdr:row>78</xdr:row>
      <xdr:rowOff>75569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66696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3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42883</xdr:rowOff>
    </xdr:from>
    <xdr:to>
      <xdr:col>24</xdr:col>
      <xdr:colOff>63500</xdr:colOff>
      <xdr:row>97</xdr:row>
      <xdr:rowOff>35753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02083"/>
          <a:ext cx="838200" cy="16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136511</xdr:rowOff>
    </xdr:from>
    <xdr:to>
      <xdr:col>19</xdr:col>
      <xdr:colOff>177800</xdr:colOff>
      <xdr:row>97</xdr:row>
      <xdr:rowOff>35753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95711"/>
          <a:ext cx="889000" cy="7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136511</xdr:rowOff>
    </xdr:from>
    <xdr:to>
      <xdr:col>15</xdr:col>
      <xdr:colOff>50800</xdr:colOff>
      <xdr:row>97</xdr:row>
      <xdr:rowOff>5446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95711"/>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5446</xdr:rowOff>
    </xdr:from>
    <xdr:to>
      <xdr:col>10</xdr:col>
      <xdr:colOff>114300</xdr:colOff>
      <xdr:row>97</xdr:row>
      <xdr:rowOff>133028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6096"/>
          <a:ext cx="889000" cy="12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163533</xdr:rowOff>
    </xdr:from>
    <xdr:to>
      <xdr:col>24</xdr:col>
      <xdr:colOff>114300</xdr:colOff>
      <xdr:row>96</xdr:row>
      <xdr:rowOff>93683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141960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156403</xdr:rowOff>
    </xdr:from>
    <xdr:to>
      <xdr:col>20</xdr:col>
      <xdr:colOff>38100</xdr:colOff>
      <xdr:row>97</xdr:row>
      <xdr:rowOff>86553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1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77680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85711</xdr:rowOff>
    </xdr:from>
    <xdr:to>
      <xdr:col>15</xdr:col>
      <xdr:colOff>101600</xdr:colOff>
      <xdr:row>97</xdr:row>
      <xdr:rowOff>15861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3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126096</xdr:rowOff>
    </xdr:from>
    <xdr:to>
      <xdr:col>10</xdr:col>
      <xdr:colOff>165100</xdr:colOff>
      <xdr:row>97</xdr:row>
      <xdr:rowOff>56246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47373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7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82228</xdr:rowOff>
    </xdr:from>
    <xdr:to>
      <xdr:col>6</xdr:col>
      <xdr:colOff>38100</xdr:colOff>
      <xdr:row>98</xdr:row>
      <xdr:rowOff>12378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1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3505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0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124007</xdr:rowOff>
    </xdr:from>
    <xdr:to>
      <xdr:col>55</xdr:col>
      <xdr:colOff>0</xdr:colOff>
      <xdr:row>35</xdr:row>
      <xdr:rowOff>127061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53307"/>
          <a:ext cx="838200" cy="17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124007</xdr:rowOff>
    </xdr:from>
    <xdr:to>
      <xdr:col>50</xdr:col>
      <xdr:colOff>114300</xdr:colOff>
      <xdr:row>35</xdr:row>
      <xdr:rowOff>109902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953307"/>
          <a:ext cx="889000" cy="15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109902</xdr:rowOff>
    </xdr:from>
    <xdr:to>
      <xdr:col>45</xdr:col>
      <xdr:colOff>177800</xdr:colOff>
      <xdr:row>36</xdr:row>
      <xdr:rowOff>6719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10652"/>
          <a:ext cx="889000" cy="6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154833</xdr:rowOff>
    </xdr:from>
    <xdr:to>
      <xdr:col>41</xdr:col>
      <xdr:colOff>50800</xdr:colOff>
      <xdr:row>36</xdr:row>
      <xdr:rowOff>6719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12683"/>
          <a:ext cx="889000" cy="36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76261</xdr:rowOff>
    </xdr:from>
    <xdr:to>
      <xdr:col>55</xdr:col>
      <xdr:colOff>50800</xdr:colOff>
      <xdr:row>36</xdr:row>
      <xdr:rowOff>6411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54688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5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73207</xdr:rowOff>
    </xdr:from>
    <xdr:to>
      <xdr:col>50</xdr:col>
      <xdr:colOff>165100</xdr:colOff>
      <xdr:row>35</xdr:row>
      <xdr:rowOff>3357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0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19884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7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59102</xdr:rowOff>
    </xdr:from>
    <xdr:to>
      <xdr:col>46</xdr:col>
      <xdr:colOff>38100</xdr:colOff>
      <xdr:row>35</xdr:row>
      <xdr:rowOff>160702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5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5779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3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127369</xdr:rowOff>
    </xdr:from>
    <xdr:to>
      <xdr:col>41</xdr:col>
      <xdr:colOff>101600</xdr:colOff>
      <xdr:row>36</xdr:row>
      <xdr:rowOff>57519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2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74046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0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104033</xdr:rowOff>
    </xdr:from>
    <xdr:to>
      <xdr:col>36</xdr:col>
      <xdr:colOff>165100</xdr:colOff>
      <xdr:row>34</xdr:row>
      <xdr:rowOff>34183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6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50710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3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149920</xdr:rowOff>
    </xdr:from>
    <xdr:to>
      <xdr:col>55</xdr:col>
      <xdr:colOff>0</xdr:colOff>
      <xdr:row>58</xdr:row>
      <xdr:rowOff>164267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94020"/>
          <a:ext cx="838200" cy="1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161041</xdr:rowOff>
    </xdr:from>
    <xdr:to>
      <xdr:col>50</xdr:col>
      <xdr:colOff>114300</xdr:colOff>
      <xdr:row>58</xdr:row>
      <xdr:rowOff>164267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105141"/>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147864</xdr:rowOff>
    </xdr:from>
    <xdr:to>
      <xdr:col>45</xdr:col>
      <xdr:colOff>177800</xdr:colOff>
      <xdr:row>58</xdr:row>
      <xdr:rowOff>161041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91964"/>
          <a:ext cx="889000" cy="1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147864</xdr:rowOff>
    </xdr:from>
    <xdr:to>
      <xdr:col>41</xdr:col>
      <xdr:colOff>50800</xdr:colOff>
      <xdr:row>58</xdr:row>
      <xdr:rowOff>156177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91964"/>
          <a:ext cx="889000" cy="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99120</xdr:rowOff>
    </xdr:from>
    <xdr:to>
      <xdr:col>55</xdr:col>
      <xdr:colOff>50800</xdr:colOff>
      <xdr:row>59</xdr:row>
      <xdr:rowOff>29270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113467</xdr:rowOff>
    </xdr:from>
    <xdr:to>
      <xdr:col>50</xdr:col>
      <xdr:colOff>165100</xdr:colOff>
      <xdr:row>59</xdr:row>
      <xdr:rowOff>43617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5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34744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5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110241</xdr:rowOff>
    </xdr:from>
    <xdr:to>
      <xdr:col>46</xdr:col>
      <xdr:colOff>38100</xdr:colOff>
      <xdr:row>59</xdr:row>
      <xdr:rowOff>40391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5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31518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4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97064</xdr:rowOff>
    </xdr:from>
    <xdr:to>
      <xdr:col>41</xdr:col>
      <xdr:colOff>101600</xdr:colOff>
      <xdr:row>59</xdr:row>
      <xdr:rowOff>27214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4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18341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3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105377</xdr:rowOff>
    </xdr:from>
    <xdr:to>
      <xdr:col>36</xdr:col>
      <xdr:colOff>165100</xdr:colOff>
      <xdr:row>59</xdr:row>
      <xdr:rowOff>35527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26654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4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114613</xdr:rowOff>
    </xdr:from>
    <xdr:to>
      <xdr:col>55</xdr:col>
      <xdr:colOff>0</xdr:colOff>
      <xdr:row>78</xdr:row>
      <xdr:rowOff>117815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87713"/>
          <a:ext cx="8382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114613</xdr:rowOff>
    </xdr:from>
    <xdr:to>
      <xdr:col>50</xdr:col>
      <xdr:colOff>114300</xdr:colOff>
      <xdr:row>78</xdr:row>
      <xdr:rowOff>125143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87713"/>
          <a:ext cx="889000" cy="1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5023</xdr:rowOff>
    </xdr:from>
    <xdr:to>
      <xdr:col>45</xdr:col>
      <xdr:colOff>177800</xdr:colOff>
      <xdr:row>78</xdr:row>
      <xdr:rowOff>125143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78123"/>
          <a:ext cx="889000" cy="12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5023</xdr:rowOff>
    </xdr:from>
    <xdr:to>
      <xdr:col>41</xdr:col>
      <xdr:colOff>50800</xdr:colOff>
      <xdr:row>78</xdr:row>
      <xdr:rowOff>39765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78123"/>
          <a:ext cx="889000" cy="3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67015</xdr:rowOff>
    </xdr:from>
    <xdr:to>
      <xdr:col>55</xdr:col>
      <xdr:colOff>50800</xdr:colOff>
      <xdr:row>78</xdr:row>
      <xdr:rowOff>168615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4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153392</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5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63813</xdr:rowOff>
    </xdr:from>
    <xdr:to>
      <xdr:col>50</xdr:col>
      <xdr:colOff>165100</xdr:colOff>
      <xdr:row>78</xdr:row>
      <xdr:rowOff>165413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3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156540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2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74343</xdr:rowOff>
    </xdr:from>
    <xdr:to>
      <xdr:col>46</xdr:col>
      <xdr:colOff>38100</xdr:colOff>
      <xdr:row>79</xdr:row>
      <xdr:rowOff>4493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167070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125673</xdr:rowOff>
    </xdr:from>
    <xdr:to>
      <xdr:col>41</xdr:col>
      <xdr:colOff>101600</xdr:colOff>
      <xdr:row>78</xdr:row>
      <xdr:rowOff>55823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46950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2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160415</xdr:rowOff>
    </xdr:from>
    <xdr:to>
      <xdr:col>36</xdr:col>
      <xdr:colOff>165100</xdr:colOff>
      <xdr:row>78</xdr:row>
      <xdr:rowOff>90565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81692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141660</xdr:rowOff>
    </xdr:from>
    <xdr:to>
      <xdr:col>55</xdr:col>
      <xdr:colOff>0</xdr:colOff>
      <xdr:row>97</xdr:row>
      <xdr:rowOff>64173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00860"/>
          <a:ext cx="838200" cy="9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25814</xdr:rowOff>
    </xdr:from>
    <xdr:to>
      <xdr:col>50</xdr:col>
      <xdr:colOff>114300</xdr:colOff>
      <xdr:row>97</xdr:row>
      <xdr:rowOff>64173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56464"/>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25814</xdr:rowOff>
    </xdr:from>
    <xdr:to>
      <xdr:col>45</xdr:col>
      <xdr:colOff>177800</xdr:colOff>
      <xdr:row>97</xdr:row>
      <xdr:rowOff>45394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56464"/>
          <a:ext cx="889000" cy="1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45394</xdr:rowOff>
    </xdr:from>
    <xdr:to>
      <xdr:col>41</xdr:col>
      <xdr:colOff>50800</xdr:colOff>
      <xdr:row>97</xdr:row>
      <xdr:rowOff>80363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76044"/>
          <a:ext cx="889000" cy="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90860</xdr:rowOff>
    </xdr:from>
    <xdr:to>
      <xdr:col>55</xdr:col>
      <xdr:colOff>50800</xdr:colOff>
      <xdr:row>97</xdr:row>
      <xdr:rowOff>21010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113737</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0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13373</xdr:rowOff>
    </xdr:from>
    <xdr:to>
      <xdr:col>50</xdr:col>
      <xdr:colOff>165100</xdr:colOff>
      <xdr:row>97</xdr:row>
      <xdr:rowOff>114973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106100</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73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146464</xdr:rowOff>
    </xdr:from>
    <xdr:to>
      <xdr:col>46</xdr:col>
      <xdr:colOff>38100</xdr:colOff>
      <xdr:row>97</xdr:row>
      <xdr:rowOff>76614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67741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69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166044</xdr:rowOff>
    </xdr:from>
    <xdr:to>
      <xdr:col>41</xdr:col>
      <xdr:colOff>101600</xdr:colOff>
      <xdr:row>97</xdr:row>
      <xdr:rowOff>96194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87321</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71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29563</xdr:rowOff>
    </xdr:from>
    <xdr:to>
      <xdr:col>36</xdr:col>
      <xdr:colOff>165100</xdr:colOff>
      <xdr:row>97</xdr:row>
      <xdr:rowOff>131163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122290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75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6758</xdr:rowOff>
    </xdr:from>
    <xdr:to>
      <xdr:col>85</xdr:col>
      <xdr:colOff>127000</xdr:colOff>
      <xdr:row>38</xdr:row>
      <xdr:rowOff>144047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521858"/>
          <a:ext cx="838200" cy="13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19866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3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113064</xdr:rowOff>
    </xdr:from>
    <xdr:to>
      <xdr:col>81</xdr:col>
      <xdr:colOff>50800</xdr:colOff>
      <xdr:row>38</xdr:row>
      <xdr:rowOff>144047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28164"/>
          <a:ext cx="889000" cy="3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113064</xdr:rowOff>
    </xdr:from>
    <xdr:to>
      <xdr:col>76</xdr:col>
      <xdr:colOff>114300</xdr:colOff>
      <xdr:row>38</xdr:row>
      <xdr:rowOff>119671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628164"/>
          <a:ext cx="889000" cy="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119671</xdr:rowOff>
    </xdr:from>
    <xdr:to>
      <xdr:col>71</xdr:col>
      <xdr:colOff>177800</xdr:colOff>
      <xdr:row>39</xdr:row>
      <xdr:rowOff>16663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634771"/>
          <a:ext cx="889000" cy="6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127408</xdr:rowOff>
    </xdr:from>
    <xdr:to>
      <xdr:col>85</xdr:col>
      <xdr:colOff>177800</xdr:colOff>
      <xdr:row>38</xdr:row>
      <xdr:rowOff>57558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150285</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3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93247</xdr:rowOff>
    </xdr:from>
    <xdr:to>
      <xdr:col>81</xdr:col>
      <xdr:colOff>101600</xdr:colOff>
      <xdr:row>39</xdr:row>
      <xdr:rowOff>23397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0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14524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70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62264</xdr:rowOff>
    </xdr:from>
    <xdr:to>
      <xdr:col>76</xdr:col>
      <xdr:colOff>165100</xdr:colOff>
      <xdr:row>38</xdr:row>
      <xdr:rowOff>163864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7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154991</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67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68871</xdr:rowOff>
    </xdr:from>
    <xdr:to>
      <xdr:col>72</xdr:col>
      <xdr:colOff>38100</xdr:colOff>
      <xdr:row>38</xdr:row>
      <xdr:rowOff>170471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161598</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6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137313</xdr:rowOff>
    </xdr:from>
    <xdr:to>
      <xdr:col>67</xdr:col>
      <xdr:colOff>101600</xdr:colOff>
      <xdr:row>39</xdr:row>
      <xdr:rowOff>67463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58590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74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155462</xdr:rowOff>
    </xdr:from>
    <xdr:to>
      <xdr:col>85</xdr:col>
      <xdr:colOff>127000</xdr:colOff>
      <xdr:row>77</xdr:row>
      <xdr:rowOff>23685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85662"/>
          <a:ext cx="838200" cy="3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23685</xdr:rowOff>
    </xdr:from>
    <xdr:to>
      <xdr:col>81</xdr:col>
      <xdr:colOff>50800</xdr:colOff>
      <xdr:row>77</xdr:row>
      <xdr:rowOff>23845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225335"/>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23845</xdr:rowOff>
    </xdr:from>
    <xdr:to>
      <xdr:col>76</xdr:col>
      <xdr:colOff>114300</xdr:colOff>
      <xdr:row>77</xdr:row>
      <xdr:rowOff>43025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225495"/>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43025</xdr:rowOff>
    </xdr:from>
    <xdr:to>
      <xdr:col>71</xdr:col>
      <xdr:colOff>177800</xdr:colOff>
      <xdr:row>77</xdr:row>
      <xdr:rowOff>69993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244675"/>
          <a:ext cx="8890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104662</xdr:rowOff>
    </xdr:from>
    <xdr:to>
      <xdr:col>85</xdr:col>
      <xdr:colOff>177800</xdr:colOff>
      <xdr:row>77</xdr:row>
      <xdr:rowOff>34812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83089</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11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144335</xdr:rowOff>
    </xdr:from>
    <xdr:to>
      <xdr:col>81</xdr:col>
      <xdr:colOff>101600</xdr:colOff>
      <xdr:row>77</xdr:row>
      <xdr:rowOff>74485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65612</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267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144495</xdr:rowOff>
    </xdr:from>
    <xdr:to>
      <xdr:col>76</xdr:col>
      <xdr:colOff>165100</xdr:colOff>
      <xdr:row>77</xdr:row>
      <xdr:rowOff>74645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65772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32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163675</xdr:rowOff>
    </xdr:from>
    <xdr:to>
      <xdr:col>72</xdr:col>
      <xdr:colOff>38100</xdr:colOff>
      <xdr:row>77</xdr:row>
      <xdr:rowOff>93825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84952</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28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19193</xdr:rowOff>
    </xdr:from>
    <xdr:to>
      <xdr:col>67</xdr:col>
      <xdr:colOff>101600</xdr:colOff>
      <xdr:row>77</xdr:row>
      <xdr:rowOff>120793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2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111920</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1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41046</xdr:rowOff>
    </xdr:from>
    <xdr:to>
      <xdr:col>85</xdr:col>
      <xdr:colOff>127000</xdr:colOff>
      <xdr:row>98</xdr:row>
      <xdr:rowOff>41745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43146"/>
          <a:ext cx="8382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41745</xdr:rowOff>
    </xdr:from>
    <xdr:to>
      <xdr:col>81</xdr:col>
      <xdr:colOff>50800</xdr:colOff>
      <xdr:row>98</xdr:row>
      <xdr:rowOff>51801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43845"/>
          <a:ext cx="889000" cy="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149290</xdr:rowOff>
    </xdr:from>
    <xdr:to>
      <xdr:col>76</xdr:col>
      <xdr:colOff>114300</xdr:colOff>
      <xdr:row>98</xdr:row>
      <xdr:rowOff>51801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79940"/>
          <a:ext cx="889000" cy="7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149290</xdr:rowOff>
    </xdr:from>
    <xdr:to>
      <xdr:col>71</xdr:col>
      <xdr:colOff>177800</xdr:colOff>
      <xdr:row>98</xdr:row>
      <xdr:rowOff>73099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79940"/>
          <a:ext cx="889000" cy="9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161696</xdr:rowOff>
    </xdr:from>
    <xdr:to>
      <xdr:col>85</xdr:col>
      <xdr:colOff>177800</xdr:colOff>
      <xdr:row>98</xdr:row>
      <xdr:rowOff>91846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76623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0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162395</xdr:rowOff>
    </xdr:from>
    <xdr:to>
      <xdr:col>81</xdr:col>
      <xdr:colOff>101600</xdr:colOff>
      <xdr:row>98</xdr:row>
      <xdr:rowOff>92545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83672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8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1001</xdr:rowOff>
    </xdr:from>
    <xdr:to>
      <xdr:col>76</xdr:col>
      <xdr:colOff>165100</xdr:colOff>
      <xdr:row>98</xdr:row>
      <xdr:rowOff>102601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0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93728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9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98490</xdr:rowOff>
    </xdr:from>
    <xdr:to>
      <xdr:col>72</xdr:col>
      <xdr:colOff>38100</xdr:colOff>
      <xdr:row>98</xdr:row>
      <xdr:rowOff>28640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19767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2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22299</xdr:rowOff>
    </xdr:from>
    <xdr:to>
      <xdr:col>67</xdr:col>
      <xdr:colOff>101600</xdr:colOff>
      <xdr:row>98</xdr:row>
      <xdr:rowOff>123899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2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115026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1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121366</xdr:rowOff>
    </xdr:from>
    <xdr:to>
      <xdr:col>116</xdr:col>
      <xdr:colOff>63500</xdr:colOff>
      <xdr:row>57</xdr:row>
      <xdr:rowOff>125961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894016"/>
          <a:ext cx="8382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57406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30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125961</xdr:rowOff>
    </xdr:from>
    <xdr:to>
      <xdr:col>111</xdr:col>
      <xdr:colOff>177800</xdr:colOff>
      <xdr:row>57</xdr:row>
      <xdr:rowOff>131265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898611"/>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168665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94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131265</xdr:rowOff>
    </xdr:from>
    <xdr:to>
      <xdr:col>107</xdr:col>
      <xdr:colOff>50800</xdr:colOff>
      <xdr:row>57</xdr:row>
      <xdr:rowOff>135517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903915"/>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51325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120314</xdr:rowOff>
    </xdr:from>
    <xdr:to>
      <xdr:col>102</xdr:col>
      <xdr:colOff>114300</xdr:colOff>
      <xdr:row>57</xdr:row>
      <xdr:rowOff>135517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892964"/>
          <a:ext cx="889000" cy="1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39186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70566</xdr:rowOff>
    </xdr:from>
    <xdr:to>
      <xdr:col>116</xdr:col>
      <xdr:colOff>114300</xdr:colOff>
      <xdr:row>58</xdr:row>
      <xdr:rowOff>716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84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93443</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69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75161</xdr:rowOff>
    </xdr:from>
    <xdr:to>
      <xdr:col>112</xdr:col>
      <xdr:colOff>38100</xdr:colOff>
      <xdr:row>58</xdr:row>
      <xdr:rowOff>5311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8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21838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2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80465</xdr:rowOff>
    </xdr:from>
    <xdr:to>
      <xdr:col>107</xdr:col>
      <xdr:colOff>101600</xdr:colOff>
      <xdr:row>58</xdr:row>
      <xdr:rowOff>10615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8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27142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2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84717</xdr:rowOff>
    </xdr:from>
    <xdr:to>
      <xdr:col>102</xdr:col>
      <xdr:colOff>165100</xdr:colOff>
      <xdr:row>58</xdr:row>
      <xdr:rowOff>14867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85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31394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3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69514</xdr:rowOff>
    </xdr:from>
    <xdr:to>
      <xdr:col>98</xdr:col>
      <xdr:colOff>38100</xdr:colOff>
      <xdr:row>57</xdr:row>
      <xdr:rowOff>171114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84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93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100512</xdr:rowOff>
    </xdr:from>
    <xdr:to>
      <xdr:col>116</xdr:col>
      <xdr:colOff>63500</xdr:colOff>
      <xdr:row>77</xdr:row>
      <xdr:rowOff>101219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302162"/>
          <a:ext cx="8382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137218</xdr:rowOff>
    </xdr:from>
    <xdr:to>
      <xdr:col>111</xdr:col>
      <xdr:colOff>177800</xdr:colOff>
      <xdr:row>77</xdr:row>
      <xdr:rowOff>100512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995968"/>
          <a:ext cx="889000" cy="30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137218</xdr:rowOff>
    </xdr:from>
    <xdr:to>
      <xdr:col>107</xdr:col>
      <xdr:colOff>50800</xdr:colOff>
      <xdr:row>75</xdr:row>
      <xdr:rowOff>159567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95968"/>
          <a:ext cx="889000" cy="2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9028</xdr:rowOff>
    </xdr:from>
    <xdr:to>
      <xdr:col>102</xdr:col>
      <xdr:colOff>114300</xdr:colOff>
      <xdr:row>75</xdr:row>
      <xdr:rowOff>159567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524878"/>
          <a:ext cx="889000" cy="49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50419</xdr:rowOff>
    </xdr:from>
    <xdr:to>
      <xdr:col>116</xdr:col>
      <xdr:colOff>114300</xdr:colOff>
      <xdr:row>77</xdr:row>
      <xdr:rowOff>152019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136796</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6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49712</xdr:rowOff>
    </xdr:from>
    <xdr:to>
      <xdr:col>112</xdr:col>
      <xdr:colOff>38100</xdr:colOff>
      <xdr:row>77</xdr:row>
      <xdr:rowOff>151312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5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142439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86418</xdr:rowOff>
    </xdr:from>
    <xdr:to>
      <xdr:col>107</xdr:col>
      <xdr:colOff>101600</xdr:colOff>
      <xdr:row>76</xdr:row>
      <xdr:rowOff>16568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4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7695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108766</xdr:rowOff>
    </xdr:from>
    <xdr:to>
      <xdr:col>102</xdr:col>
      <xdr:colOff>165100</xdr:colOff>
      <xdr:row>76</xdr:row>
      <xdr:rowOff>38915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675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30044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6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129678</xdr:rowOff>
    </xdr:from>
    <xdr:to>
      <xdr:col>98</xdr:col>
      <xdr:colOff>38100</xdr:colOff>
      <xdr:row>73</xdr:row>
      <xdr:rowOff>59828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4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50955</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56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1,175</a:t>
          </a:r>
          <a:r>
            <a:rPr kumimoji="1" lang="ja-JP" altLang="en-US" sz="1300">
              <a:latin typeface="ＭＳ Ｐゴシック" panose="020B0600070205080204" pitchFamily="50" charset="-128"/>
              <a:ea typeface="ＭＳ Ｐゴシック" panose="020B0600070205080204" pitchFamily="50" charset="-128"/>
            </a:rPr>
            <a:t>千円と昨年度から増加している。主な構成項目である人件費は、住民一人当た</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千円となっており、類似団体平均を並みとなっている。</a:t>
          </a:r>
        </a:p>
        <a:p>
          <a:r>
            <a:rPr kumimoji="1" lang="ja-JP" altLang="en-US" sz="1300">
              <a:latin typeface="ＭＳ Ｐゴシック" panose="020B0600070205080204" pitchFamily="50" charset="-128"/>
              <a:ea typeface="ＭＳ Ｐゴシック" panose="020B0600070205080204" pitchFamily="50" charset="-128"/>
            </a:rPr>
            <a:t>・補助費等は、木曽広域連合負担金や事業会計補助金の増額により住民一人当たり</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千円となった。依然類似団体を下回ってはいるが、高止まりのままとなっている。</a:t>
          </a:r>
        </a:p>
        <a:p>
          <a:r>
            <a:rPr kumimoji="1" lang="ja-JP" altLang="en-US" sz="1300">
              <a:latin typeface="ＭＳ Ｐゴシック" panose="020B0600070205080204" pitchFamily="50" charset="-128"/>
              <a:ea typeface="ＭＳ Ｐゴシック" panose="020B0600070205080204" pitchFamily="50" charset="-128"/>
            </a:rPr>
            <a:t>・扶助費は、児童福祉関係扶助費により減少し、類似団体平均を下回る状況となっている。</a:t>
          </a:r>
        </a:p>
        <a:p>
          <a:r>
            <a:rPr kumimoji="1" lang="ja-JP" altLang="en-US" sz="1300">
              <a:latin typeface="ＭＳ Ｐゴシック" panose="020B0600070205080204" pitchFamily="50" charset="-128"/>
              <a:ea typeface="ＭＳ Ｐゴシック" panose="020B0600070205080204" pitchFamily="50" charset="-128"/>
            </a:rPr>
            <a:t>・災害復旧事業は、豪雨災害により大きくなっており類似団体を上回った。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・普通建設事業費は、新規整備は平均を下回っているが、更新整備は上回っており施設の更新に費用が掛かっている状況である。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3,674
3,634
215.93
4,491,659
4,318,002
98,368
2,767,737
3,632,336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11707</xdr:rowOff>
    </xdr:from>
    <xdr:to>
      <xdr:col>24</xdr:col>
      <xdr:colOff>63500</xdr:colOff>
      <xdr:row>37</xdr:row>
      <xdr:rowOff>39962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355357"/>
          <a:ext cx="8382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4094</xdr:rowOff>
    </xdr:from>
    <xdr:to>
      <xdr:col>19</xdr:col>
      <xdr:colOff>177800</xdr:colOff>
      <xdr:row>37</xdr:row>
      <xdr:rowOff>39962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347744"/>
          <a:ext cx="889000" cy="3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4094</xdr:rowOff>
    </xdr:from>
    <xdr:to>
      <xdr:col>15</xdr:col>
      <xdr:colOff>50800</xdr:colOff>
      <xdr:row>37</xdr:row>
      <xdr:rowOff>59461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347744"/>
          <a:ext cx="889000" cy="5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59461</xdr:rowOff>
    </xdr:from>
    <xdr:to>
      <xdr:col>10</xdr:col>
      <xdr:colOff>114300</xdr:colOff>
      <xdr:row>37</xdr:row>
      <xdr:rowOff>62433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0311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132357</xdr:rowOff>
    </xdr:from>
    <xdr:to>
      <xdr:col>24</xdr:col>
      <xdr:colOff>114300</xdr:colOff>
      <xdr:row>37</xdr:row>
      <xdr:rowOff>62507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110784</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28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160612</xdr:rowOff>
    </xdr:from>
    <xdr:to>
      <xdr:col>20</xdr:col>
      <xdr:colOff>38100</xdr:colOff>
      <xdr:row>37</xdr:row>
      <xdr:rowOff>90762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3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81889</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642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124744</xdr:rowOff>
    </xdr:from>
    <xdr:to>
      <xdr:col>15</xdr:col>
      <xdr:colOff>101600</xdr:colOff>
      <xdr:row>37</xdr:row>
      <xdr:rowOff>54894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46021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63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8661</xdr:rowOff>
    </xdr:from>
    <xdr:to>
      <xdr:col>10</xdr:col>
      <xdr:colOff>165100</xdr:colOff>
      <xdr:row>37</xdr:row>
      <xdr:rowOff>110261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101388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644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11633</xdr:rowOff>
    </xdr:from>
    <xdr:to>
      <xdr:col>6</xdr:col>
      <xdr:colOff>38100</xdr:colOff>
      <xdr:row>37</xdr:row>
      <xdr:rowOff>113233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104360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4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21194</xdr:rowOff>
    </xdr:from>
    <xdr:to>
      <xdr:col>24</xdr:col>
      <xdr:colOff>63500</xdr:colOff>
      <xdr:row>58</xdr:row>
      <xdr:rowOff>111012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65294"/>
          <a:ext cx="838200" cy="8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91737</xdr:rowOff>
    </xdr:from>
    <xdr:to>
      <xdr:col>19</xdr:col>
      <xdr:colOff>177800</xdr:colOff>
      <xdr:row>58</xdr:row>
      <xdr:rowOff>111012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35837"/>
          <a:ext cx="889000" cy="1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91737</xdr:rowOff>
    </xdr:from>
    <xdr:to>
      <xdr:col>15</xdr:col>
      <xdr:colOff>50800</xdr:colOff>
      <xdr:row>58</xdr:row>
      <xdr:rowOff>102223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35837"/>
          <a:ext cx="8890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103847</xdr:rowOff>
    </xdr:from>
    <xdr:to>
      <xdr:col>10</xdr:col>
      <xdr:colOff>114300</xdr:colOff>
      <xdr:row>58</xdr:row>
      <xdr:rowOff>102223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76497"/>
          <a:ext cx="889000" cy="16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141844</xdr:rowOff>
    </xdr:from>
    <xdr:to>
      <xdr:col>24</xdr:col>
      <xdr:colOff>114300</xdr:colOff>
      <xdr:row>58</xdr:row>
      <xdr:rowOff>71994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120271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60212</xdr:rowOff>
    </xdr:from>
    <xdr:to>
      <xdr:col>20</xdr:col>
      <xdr:colOff>38100</xdr:colOff>
      <xdr:row>58</xdr:row>
      <xdr:rowOff>161812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152939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9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40937</xdr:rowOff>
    </xdr:from>
    <xdr:to>
      <xdr:col>15</xdr:col>
      <xdr:colOff>101600</xdr:colOff>
      <xdr:row>58</xdr:row>
      <xdr:rowOff>142537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133664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7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51423</xdr:rowOff>
    </xdr:from>
    <xdr:to>
      <xdr:col>10</xdr:col>
      <xdr:colOff>165100</xdr:colOff>
      <xdr:row>58</xdr:row>
      <xdr:rowOff>153023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9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144150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8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53047</xdr:rowOff>
    </xdr:from>
    <xdr:to>
      <xdr:col>6</xdr:col>
      <xdr:colOff>38100</xdr:colOff>
      <xdr:row>57</xdr:row>
      <xdr:rowOff>154647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2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145774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1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166503</xdr:rowOff>
    </xdr:from>
    <xdr:to>
      <xdr:col>24</xdr:col>
      <xdr:colOff>63500</xdr:colOff>
      <xdr:row>77</xdr:row>
      <xdr:rowOff>115480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025253"/>
          <a:ext cx="838200" cy="29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166503</xdr:rowOff>
    </xdr:from>
    <xdr:to>
      <xdr:col>19</xdr:col>
      <xdr:colOff>177800</xdr:colOff>
      <xdr:row>77</xdr:row>
      <xdr:rowOff>102873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25253"/>
          <a:ext cx="889000" cy="27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27321</xdr:rowOff>
    </xdr:from>
    <xdr:to>
      <xdr:col>15</xdr:col>
      <xdr:colOff>50800</xdr:colOff>
      <xdr:row>77</xdr:row>
      <xdr:rowOff>102873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28971"/>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27321</xdr:rowOff>
    </xdr:from>
    <xdr:to>
      <xdr:col>10</xdr:col>
      <xdr:colOff>114300</xdr:colOff>
      <xdr:row>78</xdr:row>
      <xdr:rowOff>17410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28971"/>
          <a:ext cx="889000" cy="1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127995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8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64680</xdr:rowOff>
    </xdr:from>
    <xdr:to>
      <xdr:col>24</xdr:col>
      <xdr:colOff>114300</xdr:colOff>
      <xdr:row>77</xdr:row>
      <xdr:rowOff>166280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2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43107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2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115703</xdr:rowOff>
    </xdr:from>
    <xdr:to>
      <xdr:col>20</xdr:col>
      <xdr:colOff>38100</xdr:colOff>
      <xdr:row>76</xdr:row>
      <xdr:rowOff>45853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62380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74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52073</xdr:rowOff>
    </xdr:from>
    <xdr:to>
      <xdr:col>15</xdr:col>
      <xdr:colOff>101600</xdr:colOff>
      <xdr:row>77</xdr:row>
      <xdr:rowOff>153673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5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144800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4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147971</xdr:rowOff>
    </xdr:from>
    <xdr:to>
      <xdr:col>10</xdr:col>
      <xdr:colOff>165100</xdr:colOff>
      <xdr:row>77</xdr:row>
      <xdr:rowOff>78121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69248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7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138060</xdr:rowOff>
    </xdr:from>
    <xdr:to>
      <xdr:col>6</xdr:col>
      <xdr:colOff>38100</xdr:colOff>
      <xdr:row>78</xdr:row>
      <xdr:rowOff>68210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3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59337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3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157083</xdr:rowOff>
    </xdr:from>
    <xdr:to>
      <xdr:col>24</xdr:col>
      <xdr:colOff>63500</xdr:colOff>
      <xdr:row>98</xdr:row>
      <xdr:rowOff>93092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87733"/>
          <a:ext cx="838200" cy="10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157083</xdr:rowOff>
    </xdr:from>
    <xdr:to>
      <xdr:col>19</xdr:col>
      <xdr:colOff>177800</xdr:colOff>
      <xdr:row>98</xdr:row>
      <xdr:rowOff>44791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87733"/>
          <a:ext cx="889000" cy="5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34358</xdr:rowOff>
    </xdr:from>
    <xdr:to>
      <xdr:col>15</xdr:col>
      <xdr:colOff>50800</xdr:colOff>
      <xdr:row>98</xdr:row>
      <xdr:rowOff>44791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36458"/>
          <a:ext cx="889000" cy="1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34358</xdr:rowOff>
    </xdr:from>
    <xdr:to>
      <xdr:col>10</xdr:col>
      <xdr:colOff>114300</xdr:colOff>
      <xdr:row>98</xdr:row>
      <xdr:rowOff>50628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6458"/>
          <a:ext cx="889000" cy="1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42292</xdr:rowOff>
    </xdr:from>
    <xdr:to>
      <xdr:col>24</xdr:col>
      <xdr:colOff>114300</xdr:colOff>
      <xdr:row>98</xdr:row>
      <xdr:rowOff>143892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128669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106283</xdr:rowOff>
    </xdr:from>
    <xdr:to>
      <xdr:col>20</xdr:col>
      <xdr:colOff>38100</xdr:colOff>
      <xdr:row>98</xdr:row>
      <xdr:rowOff>36433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27560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2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165441</xdr:rowOff>
    </xdr:from>
    <xdr:to>
      <xdr:col>15</xdr:col>
      <xdr:colOff>101600</xdr:colOff>
      <xdr:row>98</xdr:row>
      <xdr:rowOff>95591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9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86718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155008</xdr:rowOff>
    </xdr:from>
    <xdr:to>
      <xdr:col>10</xdr:col>
      <xdr:colOff>165100</xdr:colOff>
      <xdr:row>98</xdr:row>
      <xdr:rowOff>85158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76285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171278</xdr:rowOff>
    </xdr:from>
    <xdr:to>
      <xdr:col>6</xdr:col>
      <xdr:colOff>38100</xdr:colOff>
      <xdr:row>98</xdr:row>
      <xdr:rowOff>101428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92555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113157</xdr:rowOff>
    </xdr:from>
    <xdr:to>
      <xdr:col>55</xdr:col>
      <xdr:colOff>0</xdr:colOff>
      <xdr:row>38</xdr:row>
      <xdr:rowOff>115824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2825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115824</xdr:rowOff>
    </xdr:from>
    <xdr:to>
      <xdr:col>50</xdr:col>
      <xdr:colOff>114300</xdr:colOff>
      <xdr:row>38</xdr:row>
      <xdr:rowOff>117856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30924"/>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117856</xdr:rowOff>
    </xdr:from>
    <xdr:to>
      <xdr:col>45</xdr:col>
      <xdr:colOff>177800</xdr:colOff>
      <xdr:row>38</xdr:row>
      <xdr:rowOff>120015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32956"/>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120015</xdr:rowOff>
    </xdr:from>
    <xdr:to>
      <xdr:col>41</xdr:col>
      <xdr:colOff>50800</xdr:colOff>
      <xdr:row>38</xdr:row>
      <xdr:rowOff>121031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35115"/>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62357</xdr:rowOff>
    </xdr:from>
    <xdr:to>
      <xdr:col>55</xdr:col>
      <xdr:colOff>50800</xdr:colOff>
      <xdr:row>38</xdr:row>
      <xdr:rowOff>163957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34688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4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65024</xdr:rowOff>
    </xdr:from>
    <xdr:to>
      <xdr:col>50</xdr:col>
      <xdr:colOff>165100</xdr:colOff>
      <xdr:row>38</xdr:row>
      <xdr:rowOff>166624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157751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72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67056</xdr:rowOff>
    </xdr:from>
    <xdr:to>
      <xdr:col>46</xdr:col>
      <xdr:colOff>38100</xdr:colOff>
      <xdr:row>38</xdr:row>
      <xdr:rowOff>168656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159783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74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69215</xdr:rowOff>
    </xdr:from>
    <xdr:to>
      <xdr:col>41</xdr:col>
      <xdr:colOff>101600</xdr:colOff>
      <xdr:row>38</xdr:row>
      <xdr:rowOff>170815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161942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77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70231</xdr:rowOff>
    </xdr:from>
    <xdr:to>
      <xdr:col>36</xdr:col>
      <xdr:colOff>165100</xdr:colOff>
      <xdr:row>39</xdr:row>
      <xdr:rowOff>381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162958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16049</xdr:rowOff>
    </xdr:from>
    <xdr:to>
      <xdr:col>55</xdr:col>
      <xdr:colOff>0</xdr:colOff>
      <xdr:row>59</xdr:row>
      <xdr:rowOff>17113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31599"/>
          <a:ext cx="838200" cy="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17113</xdr:rowOff>
    </xdr:from>
    <xdr:to>
      <xdr:col>50</xdr:col>
      <xdr:colOff>114300</xdr:colOff>
      <xdr:row>59</xdr:row>
      <xdr:rowOff>23881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32663"/>
          <a:ext cx="889000" cy="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23881</xdr:rowOff>
    </xdr:from>
    <xdr:to>
      <xdr:col>45</xdr:col>
      <xdr:colOff>177800</xdr:colOff>
      <xdr:row>59</xdr:row>
      <xdr:rowOff>25142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39431"/>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12871</xdr:rowOff>
    </xdr:from>
    <xdr:to>
      <xdr:col>41</xdr:col>
      <xdr:colOff>50800</xdr:colOff>
      <xdr:row>59</xdr:row>
      <xdr:rowOff>25142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28421"/>
          <a:ext cx="889000" cy="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136699</xdr:rowOff>
    </xdr:from>
    <xdr:to>
      <xdr:col>55</xdr:col>
      <xdr:colOff>50800</xdr:colOff>
      <xdr:row>59</xdr:row>
      <xdr:rowOff>66849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137763</xdr:rowOff>
    </xdr:from>
    <xdr:to>
      <xdr:col>50</xdr:col>
      <xdr:colOff>165100</xdr:colOff>
      <xdr:row>59</xdr:row>
      <xdr:rowOff>67913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59040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7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144531</xdr:rowOff>
    </xdr:from>
    <xdr:to>
      <xdr:col>46</xdr:col>
      <xdr:colOff>38100</xdr:colOff>
      <xdr:row>59</xdr:row>
      <xdr:rowOff>74681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65808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8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145792</xdr:rowOff>
    </xdr:from>
    <xdr:to>
      <xdr:col>41</xdr:col>
      <xdr:colOff>101600</xdr:colOff>
      <xdr:row>59</xdr:row>
      <xdr:rowOff>75942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67069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8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133521</xdr:rowOff>
    </xdr:from>
    <xdr:to>
      <xdr:col>36</xdr:col>
      <xdr:colOff>165100</xdr:colOff>
      <xdr:row>59</xdr:row>
      <xdr:rowOff>63671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54798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70400</xdr:rowOff>
    </xdr:from>
    <xdr:to>
      <xdr:col>55</xdr:col>
      <xdr:colOff>0</xdr:colOff>
      <xdr:row>78</xdr:row>
      <xdr:rowOff>88026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43500"/>
          <a:ext cx="838200" cy="1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5223</xdr:rowOff>
    </xdr:from>
    <xdr:to>
      <xdr:col>50</xdr:col>
      <xdr:colOff>114300</xdr:colOff>
      <xdr:row>78</xdr:row>
      <xdr:rowOff>88026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78323"/>
          <a:ext cx="889000" cy="8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5223</xdr:rowOff>
    </xdr:from>
    <xdr:to>
      <xdr:col>45</xdr:col>
      <xdr:colOff>177800</xdr:colOff>
      <xdr:row>78</xdr:row>
      <xdr:rowOff>90624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78323"/>
          <a:ext cx="889000" cy="8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36438</xdr:rowOff>
    </xdr:from>
    <xdr:to>
      <xdr:col>41</xdr:col>
      <xdr:colOff>50800</xdr:colOff>
      <xdr:row>78</xdr:row>
      <xdr:rowOff>90624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09538"/>
          <a:ext cx="889000" cy="5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19600</xdr:rowOff>
    </xdr:from>
    <xdr:to>
      <xdr:col>55</xdr:col>
      <xdr:colOff>50800</xdr:colOff>
      <xdr:row>78</xdr:row>
      <xdr:rowOff>121200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169477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37226</xdr:rowOff>
    </xdr:from>
    <xdr:to>
      <xdr:col>50</xdr:col>
      <xdr:colOff>165100</xdr:colOff>
      <xdr:row>78</xdr:row>
      <xdr:rowOff>138826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129953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0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125873</xdr:rowOff>
    </xdr:from>
    <xdr:to>
      <xdr:col>46</xdr:col>
      <xdr:colOff>38100</xdr:colOff>
      <xdr:row>78</xdr:row>
      <xdr:rowOff>56023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2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47150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2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39824</xdr:rowOff>
    </xdr:from>
    <xdr:to>
      <xdr:col>41</xdr:col>
      <xdr:colOff>101600</xdr:colOff>
      <xdr:row>78</xdr:row>
      <xdr:rowOff>141424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132551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157088</xdr:rowOff>
    </xdr:from>
    <xdr:to>
      <xdr:col>36</xdr:col>
      <xdr:colOff>165100</xdr:colOff>
      <xdr:row>78</xdr:row>
      <xdr:rowOff>87238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78365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5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11551</xdr:rowOff>
    </xdr:from>
    <xdr:to>
      <xdr:col>55</xdr:col>
      <xdr:colOff>0</xdr:colOff>
      <xdr:row>97</xdr:row>
      <xdr:rowOff>73782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42201"/>
          <a:ext cx="8382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160468</xdr:rowOff>
    </xdr:from>
    <xdr:to>
      <xdr:col>50</xdr:col>
      <xdr:colOff>114300</xdr:colOff>
      <xdr:row>97</xdr:row>
      <xdr:rowOff>73782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19668"/>
          <a:ext cx="889000" cy="8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153133</xdr:rowOff>
    </xdr:from>
    <xdr:to>
      <xdr:col>45</xdr:col>
      <xdr:colOff>177800</xdr:colOff>
      <xdr:row>96</xdr:row>
      <xdr:rowOff>160468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12333"/>
          <a:ext cx="889000" cy="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153133</xdr:rowOff>
    </xdr:from>
    <xdr:to>
      <xdr:col>41</xdr:col>
      <xdr:colOff>50800</xdr:colOff>
      <xdr:row>97</xdr:row>
      <xdr:rowOff>111511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12333"/>
          <a:ext cx="889000" cy="1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132201</xdr:rowOff>
    </xdr:from>
    <xdr:to>
      <xdr:col>55</xdr:col>
      <xdr:colOff>50800</xdr:colOff>
      <xdr:row>97</xdr:row>
      <xdr:rowOff>62351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110628</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6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22982</xdr:rowOff>
    </xdr:from>
    <xdr:to>
      <xdr:col>50</xdr:col>
      <xdr:colOff>165100</xdr:colOff>
      <xdr:row>97</xdr:row>
      <xdr:rowOff>124582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115709</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4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109668</xdr:rowOff>
    </xdr:from>
    <xdr:to>
      <xdr:col>46</xdr:col>
      <xdr:colOff>38100</xdr:colOff>
      <xdr:row>97</xdr:row>
      <xdr:rowOff>39818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30945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66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102333</xdr:rowOff>
    </xdr:from>
    <xdr:to>
      <xdr:col>41</xdr:col>
      <xdr:colOff>101600</xdr:colOff>
      <xdr:row>97</xdr:row>
      <xdr:rowOff>32483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6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49010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33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60711</xdr:rowOff>
    </xdr:from>
    <xdr:to>
      <xdr:col>36</xdr:col>
      <xdr:colOff>165100</xdr:colOff>
      <xdr:row>97</xdr:row>
      <xdr:rowOff>162311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9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153438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8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168572</xdr:rowOff>
    </xdr:from>
    <xdr:to>
      <xdr:col>85</xdr:col>
      <xdr:colOff>127000</xdr:colOff>
      <xdr:row>38</xdr:row>
      <xdr:rowOff>83388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40772"/>
          <a:ext cx="838200" cy="25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168572</xdr:rowOff>
    </xdr:from>
    <xdr:to>
      <xdr:col>81</xdr:col>
      <xdr:colOff>50800</xdr:colOff>
      <xdr:row>37</xdr:row>
      <xdr:rowOff>54760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40772"/>
          <a:ext cx="889000" cy="5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50607</xdr:rowOff>
    </xdr:from>
    <xdr:to>
      <xdr:col>76</xdr:col>
      <xdr:colOff>114300</xdr:colOff>
      <xdr:row>37</xdr:row>
      <xdr:rowOff>54760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94257"/>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133932</xdr:rowOff>
    </xdr:from>
    <xdr:to>
      <xdr:col>71</xdr:col>
      <xdr:colOff>177800</xdr:colOff>
      <xdr:row>37</xdr:row>
      <xdr:rowOff>50607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06132"/>
          <a:ext cx="889000" cy="8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32588</xdr:rowOff>
    </xdr:from>
    <xdr:to>
      <xdr:col>85</xdr:col>
      <xdr:colOff>177800</xdr:colOff>
      <xdr:row>38</xdr:row>
      <xdr:rowOff>134188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4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118965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6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117772</xdr:rowOff>
    </xdr:from>
    <xdr:to>
      <xdr:col>81</xdr:col>
      <xdr:colOff>101600</xdr:colOff>
      <xdr:row>37</xdr:row>
      <xdr:rowOff>47922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39049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3960</xdr:rowOff>
    </xdr:from>
    <xdr:to>
      <xdr:col>76</xdr:col>
      <xdr:colOff>165100</xdr:colOff>
      <xdr:row>37</xdr:row>
      <xdr:rowOff>105560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4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96687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171257</xdr:rowOff>
    </xdr:from>
    <xdr:to>
      <xdr:col>72</xdr:col>
      <xdr:colOff>38100</xdr:colOff>
      <xdr:row>37</xdr:row>
      <xdr:rowOff>101407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92534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83132</xdr:rowOff>
    </xdr:from>
    <xdr:to>
      <xdr:col>67</xdr:col>
      <xdr:colOff>101600</xdr:colOff>
      <xdr:row>37</xdr:row>
      <xdr:rowOff>13282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5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4409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4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151836</xdr:rowOff>
    </xdr:from>
    <xdr:to>
      <xdr:col>85</xdr:col>
      <xdr:colOff>127000</xdr:colOff>
      <xdr:row>57</xdr:row>
      <xdr:rowOff>19610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53036"/>
          <a:ext cx="8382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151836</xdr:rowOff>
    </xdr:from>
    <xdr:to>
      <xdr:col>81</xdr:col>
      <xdr:colOff>50800</xdr:colOff>
      <xdr:row>57</xdr:row>
      <xdr:rowOff>87161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53036"/>
          <a:ext cx="889000" cy="10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32080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0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117078</xdr:rowOff>
    </xdr:from>
    <xdr:to>
      <xdr:col>76</xdr:col>
      <xdr:colOff>114300</xdr:colOff>
      <xdr:row>57</xdr:row>
      <xdr:rowOff>87161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18278"/>
          <a:ext cx="889000" cy="14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117078</xdr:rowOff>
    </xdr:from>
    <xdr:to>
      <xdr:col>71</xdr:col>
      <xdr:colOff>177800</xdr:colOff>
      <xdr:row>57</xdr:row>
      <xdr:rowOff>45295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18278"/>
          <a:ext cx="889000" cy="9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140260</xdr:rowOff>
    </xdr:from>
    <xdr:to>
      <xdr:col>85</xdr:col>
      <xdr:colOff>177800</xdr:colOff>
      <xdr:row>57</xdr:row>
      <xdr:rowOff>70410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118687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1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101036</xdr:rowOff>
    </xdr:from>
    <xdr:to>
      <xdr:col>81</xdr:col>
      <xdr:colOff>101600</xdr:colOff>
      <xdr:row>57</xdr:row>
      <xdr:rowOff>31186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0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47713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7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36361</xdr:rowOff>
    </xdr:from>
    <xdr:to>
      <xdr:col>76</xdr:col>
      <xdr:colOff>165100</xdr:colOff>
      <xdr:row>57</xdr:row>
      <xdr:rowOff>137961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129088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0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66278</xdr:rowOff>
    </xdr:from>
    <xdr:to>
      <xdr:col>72</xdr:col>
      <xdr:colOff>38100</xdr:colOff>
      <xdr:row>56</xdr:row>
      <xdr:rowOff>167878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6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12955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4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165945</xdr:rowOff>
    </xdr:from>
    <xdr:to>
      <xdr:col>67</xdr:col>
      <xdr:colOff>101600</xdr:colOff>
      <xdr:row>57</xdr:row>
      <xdr:rowOff>96095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112622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4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6758</xdr:rowOff>
    </xdr:from>
    <xdr:to>
      <xdr:col>85</xdr:col>
      <xdr:colOff>127000</xdr:colOff>
      <xdr:row>78</xdr:row>
      <xdr:rowOff>144047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379858"/>
          <a:ext cx="838200" cy="13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19866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92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113064</xdr:rowOff>
    </xdr:from>
    <xdr:to>
      <xdr:col>81</xdr:col>
      <xdr:colOff>50800</xdr:colOff>
      <xdr:row>78</xdr:row>
      <xdr:rowOff>144047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86164"/>
          <a:ext cx="889000" cy="3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113064</xdr:rowOff>
    </xdr:from>
    <xdr:to>
      <xdr:col>76</xdr:col>
      <xdr:colOff>114300</xdr:colOff>
      <xdr:row>78</xdr:row>
      <xdr:rowOff>119670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86164"/>
          <a:ext cx="8890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119670</xdr:rowOff>
    </xdr:from>
    <xdr:to>
      <xdr:col>71</xdr:col>
      <xdr:colOff>177800</xdr:colOff>
      <xdr:row>79</xdr:row>
      <xdr:rowOff>16664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92770"/>
          <a:ext cx="889000" cy="6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127408</xdr:rowOff>
    </xdr:from>
    <xdr:to>
      <xdr:col>85</xdr:col>
      <xdr:colOff>177800</xdr:colOff>
      <xdr:row>78</xdr:row>
      <xdr:rowOff>57558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2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150285</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8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93247</xdr:rowOff>
    </xdr:from>
    <xdr:to>
      <xdr:col>81</xdr:col>
      <xdr:colOff>101600</xdr:colOff>
      <xdr:row>79</xdr:row>
      <xdr:rowOff>23397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14524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5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62264</xdr:rowOff>
    </xdr:from>
    <xdr:to>
      <xdr:col>76</xdr:col>
      <xdr:colOff>165100</xdr:colOff>
      <xdr:row>78</xdr:row>
      <xdr:rowOff>163864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3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154991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52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68870</xdr:rowOff>
    </xdr:from>
    <xdr:to>
      <xdr:col>72</xdr:col>
      <xdr:colOff>38100</xdr:colOff>
      <xdr:row>78</xdr:row>
      <xdr:rowOff>170470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4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161597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3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137314</xdr:rowOff>
    </xdr:from>
    <xdr:to>
      <xdr:col>67</xdr:col>
      <xdr:colOff>101600</xdr:colOff>
      <xdr:row>79</xdr:row>
      <xdr:rowOff>67464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58591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155462</xdr:rowOff>
    </xdr:from>
    <xdr:to>
      <xdr:col>85</xdr:col>
      <xdr:colOff>127000</xdr:colOff>
      <xdr:row>97</xdr:row>
      <xdr:rowOff>23685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14662"/>
          <a:ext cx="838200" cy="3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23685</xdr:rowOff>
    </xdr:from>
    <xdr:to>
      <xdr:col>81</xdr:col>
      <xdr:colOff>50800</xdr:colOff>
      <xdr:row>97</xdr:row>
      <xdr:rowOff>23845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54335"/>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23845</xdr:rowOff>
    </xdr:from>
    <xdr:to>
      <xdr:col>76</xdr:col>
      <xdr:colOff>114300</xdr:colOff>
      <xdr:row>97</xdr:row>
      <xdr:rowOff>43025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54495"/>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43025</xdr:rowOff>
    </xdr:from>
    <xdr:to>
      <xdr:col>71</xdr:col>
      <xdr:colOff>177800</xdr:colOff>
      <xdr:row>97</xdr:row>
      <xdr:rowOff>69993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73675"/>
          <a:ext cx="8890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104662</xdr:rowOff>
    </xdr:from>
    <xdr:to>
      <xdr:col>85</xdr:col>
      <xdr:colOff>177800</xdr:colOff>
      <xdr:row>97</xdr:row>
      <xdr:rowOff>34812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83089</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4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144335</xdr:rowOff>
    </xdr:from>
    <xdr:to>
      <xdr:col>81</xdr:col>
      <xdr:colOff>101600</xdr:colOff>
      <xdr:row>97</xdr:row>
      <xdr:rowOff>74485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65612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69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144495</xdr:rowOff>
    </xdr:from>
    <xdr:to>
      <xdr:col>76</xdr:col>
      <xdr:colOff>165100</xdr:colOff>
      <xdr:row>97</xdr:row>
      <xdr:rowOff>74645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65772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69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163675</xdr:rowOff>
    </xdr:from>
    <xdr:to>
      <xdr:col>72</xdr:col>
      <xdr:colOff>38100</xdr:colOff>
      <xdr:row>97</xdr:row>
      <xdr:rowOff>93825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84952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71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19193</xdr:rowOff>
    </xdr:from>
    <xdr:to>
      <xdr:col>67</xdr:col>
      <xdr:colOff>101600</xdr:colOff>
      <xdr:row>97</xdr:row>
      <xdr:rowOff>120793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4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111920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74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・総務費は、木曽広域連合の大型事業が完了後は負担金支出が減少しているものの、本庁舎改修事業の実施などにより高止まりの状況である。ただし、依然、全国平均を下回る状況である。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千円と前年度より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千円減少している。主な要因は、防火水槽設置工事の減によるものである。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214</a:t>
          </a:r>
          <a:r>
            <a:rPr kumimoji="1" lang="ja-JP" altLang="en-US" sz="1300">
              <a:latin typeface="ＭＳ Ｐゴシック" panose="020B0600070205080204" pitchFamily="50" charset="-128"/>
              <a:ea typeface="ＭＳ Ｐゴシック" panose="020B0600070205080204" pitchFamily="50" charset="-128"/>
            </a:rPr>
            <a:t>千円と前年度より</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千円減少している。決算額全体でみると、物価高騰対応重点支援交付金事業の減によるものである。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千円と昨年度から</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千円減額となった要因は、新型ころなワクチン接種対策事業の減によるものである。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標準財政規模に対する割合の財政調整基金残高については、毎年の決算剰余金の積立により増加している。</a:t>
          </a:r>
        </a:p>
        <a:p>
          <a:r>
            <a:rPr kumimoji="1" lang="ja-JP" altLang="en-US" sz="1400">
              <a:latin typeface="ＭＳ ゴシック" pitchFamily="49" charset="-128"/>
              <a:ea typeface="ＭＳ ゴシック" pitchFamily="49" charset="-128"/>
            </a:rPr>
            <a:t>実質収支額は、令和４年度まで横ばいで推移してきたが、翌年度に繰り越すべき財源の増加により実質収支黒字が縮小となったことによる。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特別会計を含めすべての会計において実質赤字はなし。</a:t>
          </a:r>
        </a:p>
        <a:p>
          <a:r>
            <a:rPr kumimoji="1" lang="ja-JP" altLang="en-US" sz="1400">
              <a:latin typeface="ＭＳ ゴシック" pitchFamily="49" charset="-128"/>
              <a:ea typeface="ＭＳ ゴシック" pitchFamily="49" charset="-128"/>
            </a:rPr>
            <a:t>浄化槽市町村整備推進事業会計の事業の増加により黒字が減少し、全体の黒字が減少となった。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4491659</v>
      </c>
      <c r="BO4" s="449"/>
      <c r="BP4" s="449"/>
      <c r="BQ4" s="449"/>
      <c r="BR4" s="449"/>
      <c r="BS4" s="449"/>
      <c r="BT4" s="449"/>
      <c r="BU4" s="450"/>
      <c r="BV4" s="448">
        <v>4398189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3.6</v>
      </c>
      <c r="CU4" s="589"/>
      <c r="CV4" s="589"/>
      <c r="CW4" s="589"/>
      <c r="CX4" s="589"/>
      <c r="CY4" s="589"/>
      <c r="CZ4" s="589"/>
      <c r="DA4" s="590"/>
      <c r="DB4" s="588">
        <v>4.2</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4318002</v>
      </c>
      <c r="BO5" s="420"/>
      <c r="BP5" s="420"/>
      <c r="BQ5" s="420"/>
      <c r="BR5" s="420"/>
      <c r="BS5" s="420"/>
      <c r="BT5" s="420"/>
      <c r="BU5" s="421"/>
      <c r="BV5" s="419">
        <v>4222488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82.2</v>
      </c>
      <c r="CU5" s="417"/>
      <c r="CV5" s="417"/>
      <c r="CW5" s="417"/>
      <c r="CX5" s="417"/>
      <c r="CY5" s="417"/>
      <c r="CZ5" s="417"/>
      <c r="DA5" s="418"/>
      <c r="DB5" s="416">
        <v>83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173657</v>
      </c>
      <c r="BO6" s="420"/>
      <c r="BP6" s="420"/>
      <c r="BQ6" s="420"/>
      <c r="BR6" s="420"/>
      <c r="BS6" s="420"/>
      <c r="BT6" s="420"/>
      <c r="BU6" s="421"/>
      <c r="BV6" s="419">
        <v>175701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82.4</v>
      </c>
      <c r="CU6" s="563"/>
      <c r="CV6" s="563"/>
      <c r="CW6" s="563"/>
      <c r="CX6" s="563"/>
      <c r="CY6" s="563"/>
      <c r="CZ6" s="563"/>
      <c r="DA6" s="564"/>
      <c r="DB6" s="562">
        <v>83.4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75289</v>
      </c>
      <c r="BO7" s="420"/>
      <c r="BP7" s="420"/>
      <c r="BQ7" s="420"/>
      <c r="BR7" s="420"/>
      <c r="BS7" s="420"/>
      <c r="BT7" s="420"/>
      <c r="BU7" s="421"/>
      <c r="BV7" s="419">
        <v>64215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2767737</v>
      </c>
      <c r="CU7" s="420"/>
      <c r="CV7" s="420"/>
      <c r="CW7" s="420"/>
      <c r="CX7" s="420"/>
      <c r="CY7" s="420"/>
      <c r="CZ7" s="420"/>
      <c r="DA7" s="421"/>
      <c r="DB7" s="419">
        <v>2636468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98368</v>
      </c>
      <c r="BO8" s="420"/>
      <c r="BP8" s="420"/>
      <c r="BQ8" s="420"/>
      <c r="BR8" s="420"/>
      <c r="BS8" s="420"/>
      <c r="BT8" s="420"/>
      <c r="BU8" s="421"/>
      <c r="BV8" s="419">
        <v>111486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0.23</v>
      </c>
      <c r="CU8" s="523"/>
      <c r="CV8" s="523"/>
      <c r="CW8" s="523"/>
      <c r="CX8" s="523"/>
      <c r="CY8" s="523"/>
      <c r="CZ8" s="523"/>
      <c r="DA8" s="524"/>
      <c r="DB8" s="522">
        <v>0.23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3915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-13118</v>
      </c>
      <c r="BO9" s="420"/>
      <c r="BP9" s="420"/>
      <c r="BQ9" s="420"/>
      <c r="BR9" s="420"/>
      <c r="BS9" s="420"/>
      <c r="BT9" s="420"/>
      <c r="BU9" s="421"/>
      <c r="BV9" s="419">
        <v>-23314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v>
      </c>
      <c r="CU9" s="417"/>
      <c r="CV9" s="417"/>
      <c r="CW9" s="417"/>
      <c r="CX9" s="417"/>
      <c r="CY9" s="417"/>
      <c r="CZ9" s="417"/>
      <c r="DA9" s="418"/>
      <c r="DB9" s="416">
        <v>14.4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4313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940</v>
      </c>
      <c r="BO10" s="420"/>
      <c r="BP10" s="420"/>
      <c r="BQ10" s="420"/>
      <c r="BR10" s="420"/>
      <c r="BS10" s="420"/>
      <c r="BT10" s="420"/>
      <c r="BU10" s="421"/>
      <c r="BV10" s="419">
        <v>17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3674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40000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3634</v>
      </c>
      <c r="S13" s="507"/>
      <c r="T13" s="507"/>
      <c r="U13" s="507"/>
      <c r="V13" s="508"/>
      <c r="W13" s="509" t="s">
        <v>131</v>
      </c>
      <c r="X13" s="405"/>
      <c r="Y13" s="405"/>
      <c r="Z13" s="405"/>
      <c r="AA13" s="405"/>
      <c r="AB13" s="406"/>
      <c r="AC13" s="372">
        <v>170</v>
      </c>
      <c r="AD13" s="373"/>
      <c r="AE13" s="373"/>
      <c r="AF13" s="373"/>
      <c r="AG13" s="374"/>
      <c r="AH13" s="372">
        <v>210</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-12178</v>
      </c>
      <c r="BO13" s="420"/>
      <c r="BP13" s="420"/>
      <c r="BQ13" s="420"/>
      <c r="BR13" s="420"/>
      <c r="BS13" s="420"/>
      <c r="BT13" s="420"/>
      <c r="BU13" s="421"/>
      <c r="BV13" s="419">
        <v>-63297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8.9</v>
      </c>
      <c r="CU13" s="417"/>
      <c r="CV13" s="417"/>
      <c r="CW13" s="417"/>
      <c r="CX13" s="417"/>
      <c r="CY13" s="417"/>
      <c r="CZ13" s="417"/>
      <c r="DA13" s="418"/>
      <c r="DB13" s="416">
        <v>8.9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3765</v>
      </c>
      <c r="S14" s="507"/>
      <c r="T14" s="507"/>
      <c r="U14" s="507"/>
      <c r="V14" s="508"/>
      <c r="W14" s="510"/>
      <c r="X14" s="408"/>
      <c r="Y14" s="408"/>
      <c r="Z14" s="408"/>
      <c r="AA14" s="408"/>
      <c r="AB14" s="409"/>
      <c r="AC14" s="499">
        <v>8.5</v>
      </c>
      <c r="AD14" s="500"/>
      <c r="AE14" s="500"/>
      <c r="AF14" s="500"/>
      <c r="AG14" s="501"/>
      <c r="AH14" s="499">
        <v>9.3000000000000007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3734</v>
      </c>
      <c r="S15" s="507"/>
      <c r="T15" s="507"/>
      <c r="U15" s="507"/>
      <c r="V15" s="508"/>
      <c r="W15" s="509" t="s">
        <v>137</v>
      </c>
      <c r="X15" s="405"/>
      <c r="Y15" s="405"/>
      <c r="Z15" s="405"/>
      <c r="AA15" s="405"/>
      <c r="AB15" s="406"/>
      <c r="AC15" s="372">
        <v>671</v>
      </c>
      <c r="AD15" s="373"/>
      <c r="AE15" s="373"/>
      <c r="AF15" s="373"/>
      <c r="AG15" s="374"/>
      <c r="AH15" s="372">
        <v>796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572894</v>
      </c>
      <c r="BO15" s="449"/>
      <c r="BP15" s="449"/>
      <c r="BQ15" s="449"/>
      <c r="BR15" s="449"/>
      <c r="BS15" s="449"/>
      <c r="BT15" s="449"/>
      <c r="BU15" s="450"/>
      <c r="BV15" s="448">
        <v>590409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33.4</v>
      </c>
      <c r="AD16" s="500"/>
      <c r="AE16" s="500"/>
      <c r="AF16" s="500"/>
      <c r="AG16" s="501"/>
      <c r="AH16" s="499">
        <v>35.299999999999997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2626287</v>
      </c>
      <c r="BO16" s="420"/>
      <c r="BP16" s="420"/>
      <c r="BQ16" s="420"/>
      <c r="BR16" s="420"/>
      <c r="BS16" s="420"/>
      <c r="BT16" s="420"/>
      <c r="BU16" s="421"/>
      <c r="BV16" s="419">
        <v>2481459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1167</v>
      </c>
      <c r="AD17" s="373"/>
      <c r="AE17" s="373"/>
      <c r="AF17" s="373"/>
      <c r="AG17" s="374"/>
      <c r="AH17" s="372">
        <v>1252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708821</v>
      </c>
      <c r="BO17" s="420"/>
      <c r="BP17" s="420"/>
      <c r="BQ17" s="420"/>
      <c r="BR17" s="420"/>
      <c r="BS17" s="420"/>
      <c r="BT17" s="420"/>
      <c r="BU17" s="421"/>
      <c r="BV17" s="419">
        <v>734271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215.93</v>
      </c>
      <c r="M18" s="472"/>
      <c r="N18" s="472"/>
      <c r="O18" s="472"/>
      <c r="P18" s="472"/>
      <c r="Q18" s="472"/>
      <c r="R18" s="473"/>
      <c r="S18" s="473"/>
      <c r="T18" s="473"/>
      <c r="U18" s="473"/>
      <c r="V18" s="474"/>
      <c r="W18" s="490"/>
      <c r="X18" s="491"/>
      <c r="Y18" s="491"/>
      <c r="Z18" s="491"/>
      <c r="AA18" s="491"/>
      <c r="AB18" s="515"/>
      <c r="AC18" s="389">
        <v>58.1</v>
      </c>
      <c r="AD18" s="390"/>
      <c r="AE18" s="390"/>
      <c r="AF18" s="390"/>
      <c r="AG18" s="475"/>
      <c r="AH18" s="389">
        <v>55.4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2361015</v>
      </c>
      <c r="BO18" s="420"/>
      <c r="BP18" s="420"/>
      <c r="BQ18" s="420"/>
      <c r="BR18" s="420"/>
      <c r="BS18" s="420"/>
      <c r="BT18" s="420"/>
      <c r="BU18" s="421"/>
      <c r="BV18" s="419">
        <v>2241499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3350464</v>
      </c>
      <c r="BO19" s="420"/>
      <c r="BP19" s="420"/>
      <c r="BQ19" s="420"/>
      <c r="BR19" s="420"/>
      <c r="BS19" s="420"/>
      <c r="BT19" s="420"/>
      <c r="BU19" s="421"/>
      <c r="BV19" s="419">
        <v>3233923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1630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3632336</v>
      </c>
      <c r="BO22" s="449"/>
      <c r="BP22" s="449"/>
      <c r="BQ22" s="449"/>
      <c r="BR22" s="449"/>
      <c r="BS22" s="449"/>
      <c r="BT22" s="449"/>
      <c r="BU22" s="450"/>
      <c r="BV22" s="448">
        <v>3871349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3484565</v>
      </c>
      <c r="BO23" s="420"/>
      <c r="BP23" s="420"/>
      <c r="BQ23" s="420"/>
      <c r="BR23" s="420"/>
      <c r="BS23" s="420"/>
      <c r="BT23" s="420"/>
      <c r="BU23" s="421"/>
      <c r="BV23" s="419">
        <v>3732368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6900</v>
      </c>
      <c r="R24" s="373"/>
      <c r="S24" s="373"/>
      <c r="T24" s="373"/>
      <c r="U24" s="373"/>
      <c r="V24" s="374"/>
      <c r="W24" s="462"/>
      <c r="X24" s="399"/>
      <c r="Y24" s="400"/>
      <c r="Z24" s="375" t="s">
        <v>162</v>
      </c>
      <c r="AA24" s="376"/>
      <c r="AB24" s="376"/>
      <c r="AC24" s="376"/>
      <c r="AD24" s="376"/>
      <c r="AE24" s="376"/>
      <c r="AF24" s="376"/>
      <c r="AG24" s="377"/>
      <c r="AH24" s="372">
        <v>81</v>
      </c>
      <c r="AI24" s="373"/>
      <c r="AJ24" s="373"/>
      <c r="AK24" s="373"/>
      <c r="AL24" s="374"/>
      <c r="AM24" s="372">
        <v>242190</v>
      </c>
      <c r="AN24" s="373"/>
      <c r="AO24" s="373"/>
      <c r="AP24" s="373"/>
      <c r="AQ24" s="373"/>
      <c r="AR24" s="374"/>
      <c r="AS24" s="372">
        <v>2990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3451613</v>
      </c>
      <c r="BO24" s="420"/>
      <c r="BP24" s="420"/>
      <c r="BQ24" s="420"/>
      <c r="BR24" s="420"/>
      <c r="BS24" s="420"/>
      <c r="BT24" s="420"/>
      <c r="BU24" s="421"/>
      <c r="BV24" s="419">
        <v>3637477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5930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5360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7785</v>
      </c>
      <c r="AN26" s="373"/>
      <c r="AO26" s="373"/>
      <c r="AP26" s="373"/>
      <c r="AQ26" s="373"/>
      <c r="AR26" s="374"/>
      <c r="AS26" s="372">
        <v>2595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2420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89000</v>
      </c>
      <c r="BO27" s="454"/>
      <c r="BP27" s="454"/>
      <c r="BQ27" s="454"/>
      <c r="BR27" s="454"/>
      <c r="BS27" s="454"/>
      <c r="BT27" s="454"/>
      <c r="BU27" s="455"/>
      <c r="BV27" s="453">
        <v>89000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1700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1046745</v>
      </c>
      <c r="BO28" s="449"/>
      <c r="BP28" s="449"/>
      <c r="BQ28" s="449"/>
      <c r="BR28" s="449"/>
      <c r="BS28" s="449"/>
      <c r="BT28" s="449"/>
      <c r="BU28" s="450"/>
      <c r="BV28" s="448">
        <v>989806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8</v>
      </c>
      <c r="M29" s="373"/>
      <c r="N29" s="373"/>
      <c r="O29" s="373"/>
      <c r="P29" s="374"/>
      <c r="Q29" s="372">
        <v>1500</v>
      </c>
      <c r="R29" s="373"/>
      <c r="S29" s="373"/>
      <c r="T29" s="373"/>
      <c r="U29" s="373"/>
      <c r="V29" s="374"/>
      <c r="W29" s="463"/>
      <c r="X29" s="464"/>
      <c r="Y29" s="465"/>
      <c r="Z29" s="375" t="s">
        <v>177</v>
      </c>
      <c r="AA29" s="376"/>
      <c r="AB29" s="376"/>
      <c r="AC29" s="376"/>
      <c r="AD29" s="376"/>
      <c r="AE29" s="376"/>
      <c r="AF29" s="376"/>
      <c r="AG29" s="377"/>
      <c r="AH29" s="372">
        <v>81</v>
      </c>
      <c r="AI29" s="373"/>
      <c r="AJ29" s="373"/>
      <c r="AK29" s="373"/>
      <c r="AL29" s="374"/>
      <c r="AM29" s="372">
        <v>242190</v>
      </c>
      <c r="AN29" s="373"/>
      <c r="AO29" s="373"/>
      <c r="AP29" s="373"/>
      <c r="AQ29" s="373"/>
      <c r="AR29" s="374"/>
      <c r="AS29" s="372">
        <v>2990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369683</v>
      </c>
      <c r="BO29" s="420"/>
      <c r="BP29" s="420"/>
      <c r="BQ29" s="420"/>
      <c r="BR29" s="420"/>
      <c r="BS29" s="420"/>
      <c r="BT29" s="420"/>
      <c r="BU29" s="421"/>
      <c r="BV29" s="419">
        <v>369683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974985</v>
      </c>
      <c r="BO30" s="454"/>
      <c r="BP30" s="454"/>
      <c r="BQ30" s="454"/>
      <c r="BR30" s="454"/>
      <c r="BS30" s="454"/>
      <c r="BT30" s="454"/>
      <c r="BU30" s="455"/>
      <c r="BV30" s="453">
        <v>866136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南木曽町国民健康保険特別会計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南木曽町簡易水道事業会計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南木曽町宅地造成事業特別会計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木曽広域連合（一般会計）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南木曽町後期高齢者医療特別会計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5</v>
      </c>
      <c r="AN35" s="367"/>
      <c r="AO35" s="368" t="str">
        <f>IF('各会計、関係団体の財政状況及び健全化判断比率'!B31="","",'各会計、関係団体の財政状況及び健全化判断比率'!B31)</f>
        <v>南木曽町特定環境保全公共下水道事業会計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木曽広域連合（介護保険特別会計）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f t="shared" si="0"/>
        <v>6</v>
      </c>
      <c r="AN36" s="367"/>
      <c r="AO36" s="368" t="str">
        <f>IF('各会計、関係団体の財政状況及び健全化判断比率'!B32="","",'各会計、関係団体の財政状況及び健全化判断比率'!B32)</f>
        <v>南木曽町農業集落排水事業会計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木曽広域連合（下水道事業会計）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7</v>
      </c>
      <c r="AN37" s="367"/>
      <c r="AO37" s="368" t="str">
        <f>IF('各会計、関係団体の財政状況及び健全化判断比率'!B33="","",'各会計、関係団体の財政状況及び健全化判断比率'!B33)</f>
        <v>南木曽町浄化槽市町村整備推進事業会計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松塩筑木曽老人福祉施設組合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中信地域町村交通災害共済事務組合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長野県後期高齢者医療広域連合（一般会計）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長野県後期高齢者医療広域連合（後期高齢者医療特別会計）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長野県市町村自治振興組合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長野県市町村総合事務組合（一般会計）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長野県市町村総合事務組合（非常勤公務災害補償特別会計）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BiuAXsgKoOlvrkTRcNiPMWUcqeSLup4YVN6TKXia9oVhWF499FQozmGCzzQr5Yqu7A0jJPYylVIBJo+5D1bSOQ==" saltValue="pW4yDKi713qRq7HkSWE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3" t="s">
        <v>533</v>
      </c>
      <c r="D34" s="1153"/>
      <c r="E34" s="1154"/>
      <c r="F34" s="32">
        <v>5.14</v>
      </c>
      <c r="G34" s="33">
        <v>5.66</v>
      </c>
      <c r="H34" s="33">
        <v>5.07</v>
      </c>
      <c r="I34" s="33">
        <v>4.22</v>
      </c>
      <c r="J34" s="34">
        <v>3.55</v>
      </c>
      <c r="K34" s="22"/>
      <c r="L34" s="22"/>
      <c r="M34" s="22"/>
      <c r="N34" s="22"/>
      <c r="O34" s="22"/>
      <c r="P34" s="22"/>
    </row>
    <row r="35" spans="1:16" ht="39" customHeight="1" x14ac:dyDescent="0.15">
      <c r="A35" s="22"/>
      <c r="B35" s="35"/>
      <c r="C35" s="1147" t="s">
        <v>534</v>
      </c>
      <c r="D35" s="1148"/>
      <c r="E35" s="1149"/>
      <c r="F35" s="36" t="s">
        <v>488</v>
      </c>
      <c r="G35" s="37">
        <v>0.36</v>
      </c>
      <c r="H35" s="37">
        <v>5.27</v>
      </c>
      <c r="I35" s="37">
        <v>1.48</v>
      </c>
      <c r="J35" s="38">
        <v>1.55</v>
      </c>
      <c r="K35" s="22"/>
      <c r="L35" s="22"/>
      <c r="M35" s="22"/>
      <c r="N35" s="22"/>
      <c r="O35" s="22"/>
      <c r="P35" s="22"/>
    </row>
    <row r="36" spans="1:16" ht="39" customHeight="1" x14ac:dyDescent="0.15">
      <c r="A36" s="22"/>
      <c r="B36" s="35"/>
      <c r="C36" s="1147" t="s">
        <v>535</v>
      </c>
      <c r="D36" s="1148"/>
      <c r="E36" s="1149"/>
      <c r="F36" s="36" t="s">
        <v>488</v>
      </c>
      <c r="G36" s="37">
        <v>0.5</v>
      </c>
      <c r="H36" s="37">
        <v>0.69</v>
      </c>
      <c r="I36" s="37">
        <v>0.8</v>
      </c>
      <c r="J36" s="38">
        <v>0.55000000000000004</v>
      </c>
      <c r="K36" s="22"/>
      <c r="L36" s="22"/>
      <c r="M36" s="22"/>
      <c r="N36" s="22"/>
      <c r="O36" s="22"/>
      <c r="P36" s="22"/>
    </row>
    <row r="37" spans="1:16" ht="39" customHeight="1" x14ac:dyDescent="0.15">
      <c r="A37" s="22"/>
      <c r="B37" s="35"/>
      <c r="C37" s="1147" t="s">
        <v>536</v>
      </c>
      <c r="D37" s="1148"/>
      <c r="E37" s="1149"/>
      <c r="F37" s="36">
        <v>0.47</v>
      </c>
      <c r="G37" s="37">
        <v>0.25</v>
      </c>
      <c r="H37" s="37">
        <v>0.18</v>
      </c>
      <c r="I37" s="37">
        <v>7.0000000000000007E-2</v>
      </c>
      <c r="J37" s="38">
        <v>0.3</v>
      </c>
      <c r="K37" s="22"/>
      <c r="L37" s="22"/>
      <c r="M37" s="22"/>
      <c r="N37" s="22"/>
      <c r="O37" s="22"/>
      <c r="P37" s="22"/>
    </row>
    <row r="38" spans="1:16" ht="39" customHeight="1" x14ac:dyDescent="0.15">
      <c r="A38" s="22"/>
      <c r="B38" s="35"/>
      <c r="C38" s="1147" t="s">
        <v>537</v>
      </c>
      <c r="D38" s="1148"/>
      <c r="E38" s="1149"/>
      <c r="F38" s="36" t="s">
        <v>488</v>
      </c>
      <c r="G38" s="37">
        <v>0.13</v>
      </c>
      <c r="H38" s="37">
        <v>0.19</v>
      </c>
      <c r="I38" s="37">
        <v>0.21</v>
      </c>
      <c r="J38" s="38">
        <v>0.23</v>
      </c>
      <c r="K38" s="22"/>
      <c r="L38" s="22"/>
      <c r="M38" s="22"/>
      <c r="N38" s="22"/>
      <c r="O38" s="22"/>
      <c r="P38" s="22"/>
    </row>
    <row r="39" spans="1:16" ht="39" customHeight="1" x14ac:dyDescent="0.15">
      <c r="A39" s="22"/>
      <c r="B39" s="35"/>
      <c r="C39" s="1147" t="s">
        <v>538</v>
      </c>
      <c r="D39" s="1148"/>
      <c r="E39" s="1149"/>
      <c r="F39" s="36">
        <v>0.11</v>
      </c>
      <c r="G39" s="37">
        <v>0.09</v>
      </c>
      <c r="H39" s="37">
        <v>0.06</v>
      </c>
      <c r="I39" s="37">
        <v>7.0000000000000007E-2</v>
      </c>
      <c r="J39" s="38">
        <v>0.08</v>
      </c>
      <c r="K39" s="22"/>
      <c r="L39" s="22"/>
      <c r="M39" s="22"/>
      <c r="N39" s="22"/>
      <c r="O39" s="22"/>
      <c r="P39" s="22"/>
    </row>
    <row r="40" spans="1:16" ht="39" customHeight="1" x14ac:dyDescent="0.15">
      <c r="A40" s="22"/>
      <c r="B40" s="35"/>
      <c r="C40" s="1147" t="s">
        <v>539</v>
      </c>
      <c r="D40" s="1148"/>
      <c r="E40" s="1149"/>
      <c r="F40" s="36" t="s">
        <v>488</v>
      </c>
      <c r="G40" s="37">
        <v>0.05</v>
      </c>
      <c r="H40" s="37">
        <v>0.13</v>
      </c>
      <c r="I40" s="37">
        <v>0.24</v>
      </c>
      <c r="J40" s="38">
        <v>0</v>
      </c>
      <c r="K40" s="22"/>
      <c r="L40" s="22"/>
      <c r="M40" s="22"/>
      <c r="N40" s="22"/>
      <c r="O40" s="22"/>
      <c r="P40" s="22"/>
    </row>
    <row r="41" spans="1:16" ht="39" customHeight="1" x14ac:dyDescent="0.15">
      <c r="A41" s="22"/>
      <c r="B41" s="35"/>
      <c r="C41" s="1147" t="s">
        <v>540</v>
      </c>
      <c r="D41" s="1148"/>
      <c r="E41" s="1149"/>
      <c r="F41" s="36">
        <v>0</v>
      </c>
      <c r="G41" s="37">
        <v>0</v>
      </c>
      <c r="H41" s="37">
        <v>0</v>
      </c>
      <c r="I41" s="37">
        <v>0</v>
      </c>
      <c r="J41" s="38">
        <v>0</v>
      </c>
      <c r="K41" s="22"/>
      <c r="L41" s="22"/>
      <c r="M41" s="22"/>
      <c r="N41" s="22"/>
      <c r="O41" s="22"/>
      <c r="P41" s="22"/>
    </row>
    <row r="42" spans="1:16" ht="39" customHeight="1" x14ac:dyDescent="0.15">
      <c r="A42" s="22"/>
      <c r="B42" s="39"/>
      <c r="C42" s="1147" t="s">
        <v>541</v>
      </c>
      <c r="D42" s="1148"/>
      <c r="E42" s="1149"/>
      <c r="F42" s="36" t="s">
        <v>488</v>
      </c>
      <c r="G42" s="37" t="s">
        <v>488</v>
      </c>
      <c r="H42" s="37" t="s">
        <v>488</v>
      </c>
      <c r="I42" s="37" t="s">
        <v>488</v>
      </c>
      <c r="J42" s="38" t="s">
        <v>488</v>
      </c>
      <c r="K42" s="22"/>
      <c r="L42" s="22"/>
      <c r="M42" s="22"/>
      <c r="N42" s="22"/>
      <c r="O42" s="22"/>
      <c r="P42" s="22"/>
    </row>
    <row r="43" spans="1:16" ht="39" customHeight="1" thickBot="1" x14ac:dyDescent="0.2">
      <c r="A43" s="22"/>
      <c r="B43" s="40"/>
      <c r="C43" s="1150" t="s">
        <v>542</v>
      </c>
      <c r="D43" s="1151"/>
      <c r="E43" s="1152"/>
      <c r="F43" s="41">
        <v>0.64</v>
      </c>
      <c r="G43" s="42">
        <v>0</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0/wgfJvhlQXRg/k1ZNl5GJHoDCCxNVpWrZ9DoG4Pgr6AOQR96uG1UgpP2zt9QO7mkzpVniFdG4cj+dcC44ZHg==" saltValue="ngAhaYqljfSTIdZk8qYW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8" t="s">
        <v>9</v>
      </c>
      <c r="C45" s="1179"/>
      <c r="D45" s="58"/>
      <c r="E45" s="1184" t="s">
        <v>10</v>
      </c>
      <c r="F45" s="1184"/>
      <c r="G45" s="1184"/>
      <c r="H45" s="1184"/>
      <c r="I45" s="1184"/>
      <c r="J45" s="1185"/>
      <c r="K45" s="59">
        <v>423</v>
      </c>
      <c r="L45" s="60">
        <v>464</v>
      </c>
      <c r="M45" s="60">
        <v>454</v>
      </c>
      <c r="N45" s="60">
        <v>473</v>
      </c>
      <c r="O45" s="61">
        <v>506</v>
      </c>
      <c r="P45" s="48"/>
      <c r="Q45" s="48"/>
      <c r="R45" s="48"/>
      <c r="S45" s="48"/>
      <c r="T45" s="48"/>
      <c r="U45" s="48"/>
    </row>
    <row r="46" spans="1:21" ht="30.75" customHeight="1" x14ac:dyDescent="0.15">
      <c r="A46" s="48"/>
      <c r="B46" s="1180"/>
      <c r="C46" s="1181"/>
      <c r="D46" s="62"/>
      <c r="E46" s="1157" t="s">
        <v>11</v>
      </c>
      <c r="F46" s="1157"/>
      <c r="G46" s="1157"/>
      <c r="H46" s="1157"/>
      <c r="I46" s="1157"/>
      <c r="J46" s="1158"/>
      <c r="K46" s="63" t="s">
        <v>488</v>
      </c>
      <c r="L46" s="64" t="s">
        <v>488</v>
      </c>
      <c r="M46" s="64" t="s">
        <v>488</v>
      </c>
      <c r="N46" s="64" t="s">
        <v>488</v>
      </c>
      <c r="O46" s="65" t="s">
        <v>488</v>
      </c>
      <c r="P46" s="48"/>
      <c r="Q46" s="48"/>
      <c r="R46" s="48"/>
      <c r="S46" s="48"/>
      <c r="T46" s="48"/>
      <c r="U46" s="48"/>
    </row>
    <row r="47" spans="1:21" ht="30.75" customHeight="1" x14ac:dyDescent="0.15">
      <c r="A47" s="48"/>
      <c r="B47" s="1180"/>
      <c r="C47" s="1181"/>
      <c r="D47" s="62"/>
      <c r="E47" s="1157" t="s">
        <v>12</v>
      </c>
      <c r="F47" s="1157"/>
      <c r="G47" s="1157"/>
      <c r="H47" s="1157"/>
      <c r="I47" s="1157"/>
      <c r="J47" s="1158"/>
      <c r="K47" s="63" t="s">
        <v>488</v>
      </c>
      <c r="L47" s="64" t="s">
        <v>488</v>
      </c>
      <c r="M47" s="64" t="s">
        <v>488</v>
      </c>
      <c r="N47" s="64" t="s">
        <v>488</v>
      </c>
      <c r="O47" s="65" t="s">
        <v>488</v>
      </c>
      <c r="P47" s="48"/>
      <c r="Q47" s="48"/>
      <c r="R47" s="48"/>
      <c r="S47" s="48"/>
      <c r="T47" s="48"/>
      <c r="U47" s="48"/>
    </row>
    <row r="48" spans="1:21" ht="30.75" customHeight="1" x14ac:dyDescent="0.15">
      <c r="A48" s="48"/>
      <c r="B48" s="1180"/>
      <c r="C48" s="1181"/>
      <c r="D48" s="62"/>
      <c r="E48" s="1157" t="s">
        <v>13</v>
      </c>
      <c r="F48" s="1157"/>
      <c r="G48" s="1157"/>
      <c r="H48" s="1157"/>
      <c r="I48" s="1157"/>
      <c r="J48" s="1158"/>
      <c r="K48" s="63">
        <v>126</v>
      </c>
      <c r="L48" s="64">
        <v>113</v>
      </c>
      <c r="M48" s="64">
        <v>131</v>
      </c>
      <c r="N48" s="64">
        <v>164</v>
      </c>
      <c r="O48" s="65">
        <v>143</v>
      </c>
      <c r="P48" s="48"/>
      <c r="Q48" s="48"/>
      <c r="R48" s="48"/>
      <c r="S48" s="48"/>
      <c r="T48" s="48"/>
      <c r="U48" s="48"/>
    </row>
    <row r="49" spans="1:21" ht="30.75" customHeight="1" x14ac:dyDescent="0.15">
      <c r="A49" s="48"/>
      <c r="B49" s="1180"/>
      <c r="C49" s="1181"/>
      <c r="D49" s="62"/>
      <c r="E49" s="1157" t="s">
        <v>14</v>
      </c>
      <c r="F49" s="1157"/>
      <c r="G49" s="1157"/>
      <c r="H49" s="1157"/>
      <c r="I49" s="1157"/>
      <c r="J49" s="1158"/>
      <c r="K49" s="63">
        <v>16</v>
      </c>
      <c r="L49" s="64">
        <v>16</v>
      </c>
      <c r="M49" s="64">
        <v>14</v>
      </c>
      <c r="N49" s="64">
        <v>14</v>
      </c>
      <c r="O49" s="65">
        <v>5</v>
      </c>
      <c r="P49" s="48"/>
      <c r="Q49" s="48"/>
      <c r="R49" s="48"/>
      <c r="S49" s="48"/>
      <c r="T49" s="48"/>
      <c r="U49" s="48"/>
    </row>
    <row r="50" spans="1:21" ht="30.75" customHeight="1" x14ac:dyDescent="0.15">
      <c r="A50" s="48"/>
      <c r="B50" s="1180"/>
      <c r="C50" s="1181"/>
      <c r="D50" s="62"/>
      <c r="E50" s="1157" t="s">
        <v>15</v>
      </c>
      <c r="F50" s="1157"/>
      <c r="G50" s="1157"/>
      <c r="H50" s="1157"/>
      <c r="I50" s="1157"/>
      <c r="J50" s="1158"/>
      <c r="K50" s="63" t="s">
        <v>488</v>
      </c>
      <c r="L50" s="64" t="s">
        <v>488</v>
      </c>
      <c r="M50" s="64" t="s">
        <v>488</v>
      </c>
      <c r="N50" s="64" t="s">
        <v>488</v>
      </c>
      <c r="O50" s="65" t="s">
        <v>488</v>
      </c>
      <c r="P50" s="48"/>
      <c r="Q50" s="48"/>
      <c r="R50" s="48"/>
      <c r="S50" s="48"/>
      <c r="T50" s="48"/>
      <c r="U50" s="48"/>
    </row>
    <row r="51" spans="1:21" ht="30.75" customHeight="1" x14ac:dyDescent="0.15">
      <c r="A51" s="48"/>
      <c r="B51" s="1182"/>
      <c r="C51" s="1183"/>
      <c r="D51" s="66"/>
      <c r="E51" s="1157" t="s">
        <v>16</v>
      </c>
      <c r="F51" s="1157"/>
      <c r="G51" s="1157"/>
      <c r="H51" s="1157"/>
      <c r="I51" s="1157"/>
      <c r="J51" s="1158"/>
      <c r="K51" s="63" t="s">
        <v>488</v>
      </c>
      <c r="L51" s="64" t="s">
        <v>488</v>
      </c>
      <c r="M51" s="64" t="s">
        <v>488</v>
      </c>
      <c r="N51" s="64" t="s">
        <v>488</v>
      </c>
      <c r="O51" s="65" t="s">
        <v>488</v>
      </c>
      <c r="P51" s="48"/>
      <c r="Q51" s="48"/>
      <c r="R51" s="48"/>
      <c r="S51" s="48"/>
      <c r="T51" s="48"/>
      <c r="U51" s="48"/>
    </row>
    <row r="52" spans="1:21" ht="30.75" customHeight="1" x14ac:dyDescent="0.15">
      <c r="A52" s="48"/>
      <c r="B52" s="1155" t="s">
        <v>17</v>
      </c>
      <c r="C52" s="1156"/>
      <c r="D52" s="66"/>
      <c r="E52" s="1157" t="s">
        <v>18</v>
      </c>
      <c r="F52" s="1157"/>
      <c r="G52" s="1157"/>
      <c r="H52" s="1157"/>
      <c r="I52" s="1157"/>
      <c r="J52" s="1158"/>
      <c r="K52" s="63">
        <v>411</v>
      </c>
      <c r="L52" s="64">
        <v>420</v>
      </c>
      <c r="M52" s="64">
        <v>418</v>
      </c>
      <c r="N52" s="64">
        <v>400</v>
      </c>
      <c r="O52" s="65">
        <v>480</v>
      </c>
      <c r="P52" s="48"/>
      <c r="Q52" s="48"/>
      <c r="R52" s="48"/>
      <c r="S52" s="48"/>
      <c r="T52" s="48"/>
      <c r="U52" s="48"/>
    </row>
    <row r="53" spans="1:21" ht="30.75" customHeight="1" thickBot="1" x14ac:dyDescent="0.2">
      <c r="A53" s="48"/>
      <c r="B53" s="1159" t="s">
        <v>19</v>
      </c>
      <c r="C53" s="1160"/>
      <c r="D53" s="67"/>
      <c r="E53" s="1161" t="s">
        <v>20</v>
      </c>
      <c r="F53" s="1161"/>
      <c r="G53" s="1161"/>
      <c r="H53" s="1161"/>
      <c r="I53" s="1161"/>
      <c r="J53" s="1162"/>
      <c r="K53" s="68">
        <v>154</v>
      </c>
      <c r="L53" s="69">
        <v>173</v>
      </c>
      <c r="M53" s="69">
        <v>181</v>
      </c>
      <c r="N53" s="69">
        <v>251</v>
      </c>
      <c r="O53" s="70">
        <v>174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3" t="s">
        <v>24</v>
      </c>
      <c r="C58" s="1164"/>
      <c r="D58" s="1169" t="s">
        <v>25</v>
      </c>
      <c r="E58" s="1170"/>
      <c r="F58" s="1170"/>
      <c r="G58" s="1170"/>
      <c r="H58" s="1170"/>
      <c r="I58" s="1170"/>
      <c r="J58" s="1171"/>
      <c r="K58" s="83" t="s">
        <v>488</v>
      </c>
      <c r="L58" s="84" t="s">
        <v>488</v>
      </c>
      <c r="M58" s="84" t="s">
        <v>488</v>
      </c>
      <c r="N58" s="84" t="s">
        <v>488</v>
      </c>
      <c r="O58" s="85" t="s">
        <v>488</v>
      </c>
    </row>
    <row r="59" spans="1:21" ht="31.5" customHeight="1" x14ac:dyDescent="0.15">
      <c r="B59" s="1165"/>
      <c r="C59" s="1166"/>
      <c r="D59" s="1172" t="s">
        <v>26</v>
      </c>
      <c r="E59" s="1173"/>
      <c r="F59" s="1173"/>
      <c r="G59" s="1173"/>
      <c r="H59" s="1173"/>
      <c r="I59" s="1173"/>
      <c r="J59" s="1174"/>
      <c r="K59" s="86" t="s">
        <v>488</v>
      </c>
      <c r="L59" s="87" t="s">
        <v>488</v>
      </c>
      <c r="M59" s="87" t="s">
        <v>488</v>
      </c>
      <c r="N59" s="87" t="s">
        <v>488</v>
      </c>
      <c r="O59" s="88" t="s">
        <v>488</v>
      </c>
    </row>
    <row r="60" spans="1:21" ht="31.5" customHeight="1" thickBot="1" x14ac:dyDescent="0.2">
      <c r="B60" s="1167"/>
      <c r="C60" s="1168"/>
      <c r="D60" s="1175" t="s">
        <v>27</v>
      </c>
      <c r="E60" s="1176"/>
      <c r="F60" s="1176"/>
      <c r="G60" s="1176"/>
      <c r="H60" s="1176"/>
      <c r="I60" s="1176"/>
      <c r="J60" s="1177"/>
      <c r="K60" s="89" t="s">
        <v>488</v>
      </c>
      <c r="L60" s="90" t="s">
        <v>488</v>
      </c>
      <c r="M60" s="90" t="s">
        <v>488</v>
      </c>
      <c r="N60" s="90" t="s">
        <v>488</v>
      </c>
      <c r="O60" s="91" t="s">
        <v>488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qpuQkPvvLOzREKSpuX1HSK1uMXBQ2lSjS+hwlF3sYQ04xB4IDamAjcjx/wKXk0xkGOL15c6xA7HQ98T5E1TMA==" saltValue="odgBC5yJ410/aRfV5hE2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8" t="s">
        <v>30</v>
      </c>
      <c r="C41" s="1199"/>
      <c r="D41" s="105"/>
      <c r="E41" s="1200" t="s">
        <v>31</v>
      </c>
      <c r="F41" s="1200"/>
      <c r="G41" s="1200"/>
      <c r="H41" s="1201"/>
      <c r="I41" s="343">
        <v>4174</v>
      </c>
      <c r="J41" s="344">
        <v>4030</v>
      </c>
      <c r="K41" s="344">
        <v>3861</v>
      </c>
      <c r="L41" s="344">
        <v>3871</v>
      </c>
      <c r="M41" s="345">
        <v>3632</v>
      </c>
    </row>
    <row r="42" spans="2:13" ht="27.75" customHeight="1" x14ac:dyDescent="0.15">
      <c r="B42" s="1188"/>
      <c r="C42" s="1189"/>
      <c r="D42" s="106"/>
      <c r="E42" s="1192" t="s">
        <v>32</v>
      </c>
      <c r="F42" s="1192"/>
      <c r="G42" s="1192"/>
      <c r="H42" s="1193"/>
      <c r="I42" s="346" t="s">
        <v>488</v>
      </c>
      <c r="J42" s="347" t="s">
        <v>488</v>
      </c>
      <c r="K42" s="347" t="s">
        <v>488</v>
      </c>
      <c r="L42" s="347" t="s">
        <v>488</v>
      </c>
      <c r="M42" s="348" t="s">
        <v>488</v>
      </c>
    </row>
    <row r="43" spans="2:13" ht="27.75" customHeight="1" x14ac:dyDescent="0.15">
      <c r="B43" s="1188"/>
      <c r="C43" s="1189"/>
      <c r="D43" s="106"/>
      <c r="E43" s="1192" t="s">
        <v>33</v>
      </c>
      <c r="F43" s="1192"/>
      <c r="G43" s="1192"/>
      <c r="H43" s="1193"/>
      <c r="I43" s="346">
        <v>1382</v>
      </c>
      <c r="J43" s="347">
        <v>1202</v>
      </c>
      <c r="K43" s="347">
        <v>1053</v>
      </c>
      <c r="L43" s="347">
        <v>968</v>
      </c>
      <c r="M43" s="348">
        <v>949</v>
      </c>
    </row>
    <row r="44" spans="2:13" ht="27.75" customHeight="1" x14ac:dyDescent="0.15">
      <c r="B44" s="1188"/>
      <c r="C44" s="1189"/>
      <c r="D44" s="106"/>
      <c r="E44" s="1192" t="s">
        <v>34</v>
      </c>
      <c r="F44" s="1192"/>
      <c r="G44" s="1192"/>
      <c r="H44" s="1193"/>
      <c r="I44" s="346">
        <v>66</v>
      </c>
      <c r="J44" s="347">
        <v>65</v>
      </c>
      <c r="K44" s="347">
        <v>78</v>
      </c>
      <c r="L44" s="347">
        <v>75</v>
      </c>
      <c r="M44" s="348">
        <v>84</v>
      </c>
    </row>
    <row r="45" spans="2:13" ht="27.75" customHeight="1" x14ac:dyDescent="0.15">
      <c r="B45" s="1188"/>
      <c r="C45" s="1189"/>
      <c r="D45" s="106"/>
      <c r="E45" s="1192" t="s">
        <v>35</v>
      </c>
      <c r="F45" s="1192"/>
      <c r="G45" s="1192"/>
      <c r="H45" s="1193"/>
      <c r="I45" s="346">
        <v>645</v>
      </c>
      <c r="J45" s="347">
        <v>832</v>
      </c>
      <c r="K45" s="347">
        <v>820</v>
      </c>
      <c r="L45" s="347">
        <v>785</v>
      </c>
      <c r="M45" s="348">
        <v>695</v>
      </c>
    </row>
    <row r="46" spans="2:13" ht="27.75" customHeight="1" x14ac:dyDescent="0.15">
      <c r="B46" s="1188"/>
      <c r="C46" s="1189"/>
      <c r="D46" s="107"/>
      <c r="E46" s="1192" t="s">
        <v>36</v>
      </c>
      <c r="F46" s="1192"/>
      <c r="G46" s="1192"/>
      <c r="H46" s="1193"/>
      <c r="I46" s="346" t="s">
        <v>488</v>
      </c>
      <c r="J46" s="347" t="s">
        <v>488</v>
      </c>
      <c r="K46" s="347" t="s">
        <v>488</v>
      </c>
      <c r="L46" s="347" t="s">
        <v>488</v>
      </c>
      <c r="M46" s="348" t="s">
        <v>488</v>
      </c>
    </row>
    <row r="47" spans="2:13" ht="27.75" customHeight="1" x14ac:dyDescent="0.15">
      <c r="B47" s="1188"/>
      <c r="C47" s="1189"/>
      <c r="D47" s="108"/>
      <c r="E47" s="1202" t="s">
        <v>37</v>
      </c>
      <c r="F47" s="1203"/>
      <c r="G47" s="1203"/>
      <c r="H47" s="1204"/>
      <c r="I47" s="346" t="s">
        <v>488</v>
      </c>
      <c r="J47" s="347" t="s">
        <v>488</v>
      </c>
      <c r="K47" s="347" t="s">
        <v>488</v>
      </c>
      <c r="L47" s="347" t="s">
        <v>488</v>
      </c>
      <c r="M47" s="348" t="s">
        <v>488</v>
      </c>
    </row>
    <row r="48" spans="2:13" ht="27.75" customHeight="1" x14ac:dyDescent="0.15">
      <c r="B48" s="1188"/>
      <c r="C48" s="1189"/>
      <c r="D48" s="106"/>
      <c r="E48" s="1192" t="s">
        <v>38</v>
      </c>
      <c r="F48" s="1192"/>
      <c r="G48" s="1192"/>
      <c r="H48" s="1193"/>
      <c r="I48" s="346" t="s">
        <v>488</v>
      </c>
      <c r="J48" s="347" t="s">
        <v>488</v>
      </c>
      <c r="K48" s="347" t="s">
        <v>488</v>
      </c>
      <c r="L48" s="347" t="s">
        <v>488</v>
      </c>
      <c r="M48" s="348" t="s">
        <v>488</v>
      </c>
    </row>
    <row r="49" spans="2:13" ht="27.75" customHeight="1" x14ac:dyDescent="0.15">
      <c r="B49" s="1190"/>
      <c r="C49" s="1191"/>
      <c r="D49" s="106"/>
      <c r="E49" s="1192" t="s">
        <v>39</v>
      </c>
      <c r="F49" s="1192"/>
      <c r="G49" s="1192"/>
      <c r="H49" s="1193"/>
      <c r="I49" s="346" t="s">
        <v>488</v>
      </c>
      <c r="J49" s="347" t="s">
        <v>488</v>
      </c>
      <c r="K49" s="347" t="s">
        <v>488</v>
      </c>
      <c r="L49" s="347" t="s">
        <v>488</v>
      </c>
      <c r="M49" s="348" t="s">
        <v>488</v>
      </c>
    </row>
    <row r="50" spans="2:13" ht="27.75" customHeight="1" x14ac:dyDescent="0.15">
      <c r="B50" s="1186" t="s">
        <v>40</v>
      </c>
      <c r="C50" s="1187"/>
      <c r="D50" s="109"/>
      <c r="E50" s="1192" t="s">
        <v>41</v>
      </c>
      <c r="F50" s="1192"/>
      <c r="G50" s="1192"/>
      <c r="H50" s="1193"/>
      <c r="I50" s="346">
        <v>1907</v>
      </c>
      <c r="J50" s="347">
        <v>2152</v>
      </c>
      <c r="K50" s="347">
        <v>2272</v>
      </c>
      <c r="L50" s="347">
        <v>2411</v>
      </c>
      <c r="M50" s="348">
        <v>2581</v>
      </c>
    </row>
    <row r="51" spans="2:13" ht="27.75" customHeight="1" x14ac:dyDescent="0.15">
      <c r="B51" s="1188"/>
      <c r="C51" s="1189"/>
      <c r="D51" s="106"/>
      <c r="E51" s="1192" t="s">
        <v>42</v>
      </c>
      <c r="F51" s="1192"/>
      <c r="G51" s="1192"/>
      <c r="H51" s="1193"/>
      <c r="I51" s="346">
        <v>50</v>
      </c>
      <c r="J51" s="347">
        <v>43</v>
      </c>
      <c r="K51" s="347">
        <v>37</v>
      </c>
      <c r="L51" s="347">
        <v>30</v>
      </c>
      <c r="M51" s="348">
        <v>171</v>
      </c>
    </row>
    <row r="52" spans="2:13" ht="27.75" customHeight="1" x14ac:dyDescent="0.15">
      <c r="B52" s="1190"/>
      <c r="C52" s="1191"/>
      <c r="D52" s="106"/>
      <c r="E52" s="1192" t="s">
        <v>43</v>
      </c>
      <c r="F52" s="1192"/>
      <c r="G52" s="1192"/>
      <c r="H52" s="1193"/>
      <c r="I52" s="346">
        <v>3751</v>
      </c>
      <c r="J52" s="347">
        <v>3522</v>
      </c>
      <c r="K52" s="347">
        <v>3285</v>
      </c>
      <c r="L52" s="347">
        <v>4052</v>
      </c>
      <c r="M52" s="348">
        <v>4023</v>
      </c>
    </row>
    <row r="53" spans="2:13" ht="27.75" customHeight="1" thickBot="1" x14ac:dyDescent="0.2">
      <c r="B53" s="1194" t="s">
        <v>19</v>
      </c>
      <c r="C53" s="1195"/>
      <c r="D53" s="110"/>
      <c r="E53" s="1196" t="s">
        <v>44</v>
      </c>
      <c r="F53" s="1196"/>
      <c r="G53" s="1196"/>
      <c r="H53" s="1197"/>
      <c r="I53" s="349">
        <v>558</v>
      </c>
      <c r="J53" s="350">
        <v>411</v>
      </c>
      <c r="K53" s="350">
        <v>217</v>
      </c>
      <c r="L53" s="350">
        <v>-795</v>
      </c>
      <c r="M53" s="351">
        <v>-1416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g5wd6vvCQFvLkdfvZuMZ9Xbe2ssRtOk2o4lLrn5imQh7/NMinDpZitZaRbAIZnGVMcUlCwSKEJdtRw5e20rkQ==" saltValue="/gR2DnrTvib88Bku27dW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3" t="s">
        <v>46</v>
      </c>
      <c r="D55" s="1213"/>
      <c r="E55" s="1214"/>
      <c r="F55" s="352">
        <v>960</v>
      </c>
      <c r="G55" s="352">
        <v>990</v>
      </c>
      <c r="H55" s="353">
        <v>1047</v>
      </c>
    </row>
    <row r="56" spans="2:8" ht="52.5" customHeight="1" x14ac:dyDescent="0.15">
      <c r="B56" s="122"/>
      <c r="C56" s="1215" t="s">
        <v>47</v>
      </c>
      <c r="D56" s="1215"/>
      <c r="E56" s="1216"/>
      <c r="F56" s="354">
        <v>350</v>
      </c>
      <c r="G56" s="354">
        <v>370</v>
      </c>
      <c r="H56" s="355">
        <v>370</v>
      </c>
    </row>
    <row r="57" spans="2:8" ht="53.25" customHeight="1" x14ac:dyDescent="0.15">
      <c r="B57" s="122"/>
      <c r="C57" s="1217" t="s">
        <v>48</v>
      </c>
      <c r="D57" s="1217"/>
      <c r="E57" s="1218"/>
      <c r="F57" s="356">
        <v>776</v>
      </c>
      <c r="G57" s="356">
        <v>866</v>
      </c>
      <c r="H57" s="357">
        <v>975</v>
      </c>
    </row>
    <row r="58" spans="2:8" ht="45.75" customHeight="1" x14ac:dyDescent="0.15">
      <c r="B58" s="123"/>
      <c r="C58" s="1205" t="s">
        <v>548</v>
      </c>
      <c r="D58" s="1206"/>
      <c r="E58" s="1207"/>
      <c r="F58" s="358">
        <v>300</v>
      </c>
      <c r="G58" s="358">
        <v>393</v>
      </c>
      <c r="H58" s="359">
        <v>444</v>
      </c>
    </row>
    <row r="59" spans="2:8" ht="45.75" customHeight="1" x14ac:dyDescent="0.15">
      <c r="B59" s="123"/>
      <c r="C59" s="1205" t="s">
        <v>549</v>
      </c>
      <c r="D59" s="1206"/>
      <c r="E59" s="1207"/>
      <c r="F59" s="358">
        <v>169</v>
      </c>
      <c r="G59" s="358">
        <v>158</v>
      </c>
      <c r="H59" s="359">
        <v>147</v>
      </c>
    </row>
    <row r="60" spans="2:8" ht="45.75" customHeight="1" x14ac:dyDescent="0.15">
      <c r="B60" s="123"/>
      <c r="C60" s="1205" t="s">
        <v>550</v>
      </c>
      <c r="D60" s="1206"/>
      <c r="E60" s="1207"/>
      <c r="F60" s="358">
        <v>68</v>
      </c>
      <c r="G60" s="358">
        <v>68</v>
      </c>
      <c r="H60" s="359">
        <v>68</v>
      </c>
    </row>
    <row r="61" spans="2:8" ht="45.75" customHeight="1" x14ac:dyDescent="0.15">
      <c r="B61" s="123"/>
      <c r="C61" s="1205" t="s">
        <v>551</v>
      </c>
      <c r="D61" s="1206"/>
      <c r="E61" s="1207"/>
      <c r="F61" s="358">
        <v>56</v>
      </c>
      <c r="G61" s="358">
        <v>61</v>
      </c>
      <c r="H61" s="359">
        <v>67</v>
      </c>
    </row>
    <row r="62" spans="2:8" ht="45.75" customHeight="1" thickBot="1" x14ac:dyDescent="0.2">
      <c r="B62" s="124"/>
      <c r="C62" s="1208" t="s">
        <v>552</v>
      </c>
      <c r="D62" s="1209"/>
      <c r="E62" s="1210"/>
      <c r="F62" s="360">
        <v>61</v>
      </c>
      <c r="G62" s="360">
        <v>61</v>
      </c>
      <c r="H62" s="361">
        <v>111</v>
      </c>
    </row>
    <row r="63" spans="2:8" ht="52.5" customHeight="1" thickBot="1" x14ac:dyDescent="0.2">
      <c r="B63" s="125"/>
      <c r="C63" s="1211" t="s">
        <v>49</v>
      </c>
      <c r="D63" s="1211"/>
      <c r="E63" s="1212"/>
      <c r="F63" s="362">
        <v>2086</v>
      </c>
      <c r="G63" s="362">
        <v>2226</v>
      </c>
      <c r="H63" s="363">
        <v>2391</v>
      </c>
    </row>
    <row r="64" spans="2:8" x14ac:dyDescent="0.15"/>
  </sheetData>
  <sheetProtection algorithmName="SHA-512" hashValue="gEosE5OIq1GmqCayDxqFpqUbKkHa5RA+YmJBtmloz8bGiCnpzhcLnYI0eUFnFiQ8opoDGCqbBHqUSpp7DpoPug==" saltValue="OCQZNKbzAVrphr/qLJi9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156753</v>
      </c>
      <c r="E3" s="144"/>
      <c r="F3" s="145">
        <v>263613</v>
      </c>
      <c r="G3" s="146"/>
      <c r="H3" s="147"/>
    </row>
    <row r="4" spans="1:8" x14ac:dyDescent="0.15">
      <c r="A4" s="148"/>
      <c r="B4" s="149"/>
      <c r="C4" s="150"/>
      <c r="D4" s="151">
        <v>72519</v>
      </c>
      <c r="E4" s="152"/>
      <c r="F4" s="153">
        <v>128823</v>
      </c>
      <c r="G4" s="154"/>
      <c r="H4" s="155"/>
    </row>
    <row r="5" spans="1:8" x14ac:dyDescent="0.15">
      <c r="A5" s="136" t="s">
        <v>520</v>
      </c>
      <c r="B5" s="141"/>
      <c r="C5" s="142"/>
      <c r="D5" s="143">
        <v>178572</v>
      </c>
      <c r="E5" s="144"/>
      <c r="F5" s="145">
        <v>330026</v>
      </c>
      <c r="G5" s="146"/>
      <c r="H5" s="147"/>
    </row>
    <row r="6" spans="1:8" x14ac:dyDescent="0.15">
      <c r="A6" s="148"/>
      <c r="B6" s="149"/>
      <c r="C6" s="150"/>
      <c r="D6" s="151">
        <v>52778</v>
      </c>
      <c r="E6" s="152"/>
      <c r="F6" s="153">
        <v>141075</v>
      </c>
      <c r="G6" s="154"/>
      <c r="H6" s="155"/>
    </row>
    <row r="7" spans="1:8" x14ac:dyDescent="0.15">
      <c r="A7" s="136" t="s">
        <v>521</v>
      </c>
      <c r="B7" s="141"/>
      <c r="C7" s="142"/>
      <c r="D7" s="143">
        <v>143988</v>
      </c>
      <c r="E7" s="144"/>
      <c r="F7" s="145">
        <v>278179</v>
      </c>
      <c r="G7" s="146"/>
      <c r="H7" s="147"/>
    </row>
    <row r="8" spans="1:8" x14ac:dyDescent="0.15">
      <c r="A8" s="148"/>
      <c r="B8" s="149"/>
      <c r="C8" s="150"/>
      <c r="D8" s="151">
        <v>71335</v>
      </c>
      <c r="E8" s="152"/>
      <c r="F8" s="153">
        <v>122182</v>
      </c>
      <c r="G8" s="154"/>
      <c r="H8" s="155"/>
    </row>
    <row r="9" spans="1:8" x14ac:dyDescent="0.15">
      <c r="A9" s="136" t="s">
        <v>522</v>
      </c>
      <c r="B9" s="141"/>
      <c r="C9" s="142"/>
      <c r="D9" s="143">
        <v>135521</v>
      </c>
      <c r="E9" s="144"/>
      <c r="F9" s="145">
        <v>283153</v>
      </c>
      <c r="G9" s="146"/>
      <c r="H9" s="147"/>
    </row>
    <row r="10" spans="1:8" x14ac:dyDescent="0.15">
      <c r="A10" s="148"/>
      <c r="B10" s="149"/>
      <c r="C10" s="150"/>
      <c r="D10" s="151">
        <v>44142</v>
      </c>
      <c r="E10" s="152"/>
      <c r="F10" s="153">
        <v>127593</v>
      </c>
      <c r="G10" s="154"/>
      <c r="H10" s="155"/>
    </row>
    <row r="11" spans="1:8" x14ac:dyDescent="0.15">
      <c r="A11" s="136" t="s">
        <v>523</v>
      </c>
      <c r="B11" s="141"/>
      <c r="C11" s="142"/>
      <c r="D11" s="143">
        <v>173178</v>
      </c>
      <c r="E11" s="144"/>
      <c r="F11" s="145">
        <v>262169</v>
      </c>
      <c r="G11" s="146"/>
      <c r="H11" s="147"/>
    </row>
    <row r="12" spans="1:8" x14ac:dyDescent="0.15">
      <c r="A12" s="148"/>
      <c r="B12" s="149"/>
      <c r="C12" s="156"/>
      <c r="D12" s="151">
        <v>76185</v>
      </c>
      <c r="E12" s="152"/>
      <c r="F12" s="153">
        <v>152658</v>
      </c>
      <c r="G12" s="154"/>
      <c r="H12" s="155"/>
    </row>
    <row r="13" spans="1:8" x14ac:dyDescent="0.15">
      <c r="A13" s="136"/>
      <c r="B13" s="141"/>
      <c r="C13" s="157"/>
      <c r="D13" s="158">
        <v>157602</v>
      </c>
      <c r="E13" s="159"/>
      <c r="F13" s="160">
        <v>283428</v>
      </c>
      <c r="G13" s="161"/>
      <c r="H13" s="147"/>
    </row>
    <row r="14" spans="1:8" x14ac:dyDescent="0.15">
      <c r="A14" s="148"/>
      <c r="B14" s="149"/>
      <c r="C14" s="150"/>
      <c r="D14" s="151">
        <v>63392</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5.15</v>
      </c>
      <c r="C19" s="162">
        <f>ROUND(VALUE(SUBSTITUTE(実質収支比率等に係る経年分析!G$48,"▲","-")),2)</f>
        <v>5.66</v>
      </c>
      <c r="D19" s="162">
        <f>ROUND(VALUE(SUBSTITUTE(実質収支比率等に係る経年分析!H$48,"▲","-")),2)</f>
        <v>5.08</v>
      </c>
      <c r="E19" s="162">
        <f>ROUND(VALUE(SUBSTITUTE(実質収支比率等に係る経年分析!I$48,"▲","-")),2)</f>
        <v>4.2300000000000004</v>
      </c>
      <c r="F19" s="162">
        <f>ROUND(VALUE(SUBSTITUTE(実質収支比率等に係る経年分析!J$48,"▲","-")),2)</f>
        <v>3.55</v>
      </c>
    </row>
    <row r="20" spans="1:11" x14ac:dyDescent="0.15">
      <c r="A20" s="162" t="s">
        <v>53</v>
      </c>
      <c r="B20" s="162">
        <f>ROUND(VALUE(SUBSTITUTE(実質収支比率等に係る経年分析!F$47,"▲","-")),2)</f>
        <v>32.5</v>
      </c>
      <c r="C20" s="162">
        <f>ROUND(VALUE(SUBSTITUTE(実質収支比率等に係る経年分析!G$47,"▲","-")),2)</f>
        <v>32.270000000000003</v>
      </c>
      <c r="D20" s="162">
        <f>ROUND(VALUE(SUBSTITUTE(実質収支比率等に係る経年分析!H$47,"▲","-")),2)</f>
        <v>36.15</v>
      </c>
      <c r="E20" s="162">
        <f>ROUND(VALUE(SUBSTITUTE(実質収支比率等に係る経年分析!I$47,"▲","-")),2)</f>
        <v>37.54</v>
      </c>
      <c r="F20" s="162">
        <f>ROUND(VALUE(SUBSTITUTE(実質収支比率等に係る経年分析!J$47,"▲","-")),2)</f>
        <v>37.82</v>
      </c>
    </row>
    <row r="21" spans="1:11" x14ac:dyDescent="0.15">
      <c r="A21" s="162" t="s">
        <v>54</v>
      </c>
      <c r="B21" s="162">
        <f>IF(ISNUMBER(VALUE(SUBSTITUTE(実質収支比率等に係る経年分析!F$49,"▲","-"))),ROUND(VALUE(SUBSTITUTE(実質収支比率等に係る経年分析!F$49,"▲","-")),2),NA())</f>
        <v>0.48</v>
      </c>
      <c r="C21" s="162">
        <f>IF(ISNUMBER(VALUE(SUBSTITUTE(実質収支比率等に係る経年分析!G$49,"▲","-"))),ROUND(VALUE(SUBSTITUTE(実質収支比率等に係る経年分析!G$49,"▲","-")),2),NA())</f>
        <v>1.03</v>
      </c>
      <c r="D21" s="162">
        <f>IF(ISNUMBER(VALUE(SUBSTITUTE(実質収支比率等に係る経年分析!H$49,"▲","-"))),ROUND(VALUE(SUBSTITUTE(実質収支比率等に係る経年分析!H$49,"▲","-")),2),NA())</f>
        <v>0.4</v>
      </c>
      <c r="E21" s="162">
        <f>IF(ISNUMBER(VALUE(SUBSTITUTE(実質収支比率等に係る経年分析!I$49,"▲","-"))),ROUND(VALUE(SUBSTITUTE(実質収支比率等に係る経年分析!I$49,"▲","-")),2),NA())</f>
        <v>-2.4</v>
      </c>
      <c r="F21" s="162">
        <f>IF(ISNUMBER(VALUE(SUBSTITUTE(実質収支比率等に係る経年分析!J$49,"▲","-"))),ROUND(VALUE(SUBSTITUTE(実質収支比率等に係る経年分析!J$49,"▲","-")),2),NA())</f>
        <v>-0.44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南木曽町宅地造成事業特別会計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南木曽町特定環境保全公共下水道事業会計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南木曽町後期高齢者医療特別会計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15">
      <c r="A32" s="163" t="str">
        <f>IF(連結実質赤字比率に係る赤字・黒字の構成分析!C$38="",NA(),連結実質赤字比率に係る赤字・黒字の構成分析!C$38)</f>
        <v>南木曽町農業集落排水事業会計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15">
      <c r="A33" s="163" t="str">
        <f>IF(連結実質赤字比率に係る赤字・黒字の構成分析!C$37="",NA(),連結実質赤字比率に係る赤字・黒字の構成分析!C$37)</f>
        <v>南木曽町国民健康保険特別会計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7.0000000000000007E-2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v>
      </c>
    </row>
    <row r="34" spans="1:16" x14ac:dyDescent="0.15">
      <c r="A34" s="163" t="str">
        <f>IF(連結実質赤字比率に係る赤字・黒字の構成分析!C$36="",NA(),連結実質赤字比率に係る赤字・黒字の構成分析!C$36)</f>
        <v>南木曽町浄化槽市町村整備推進事業会計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0.55000000000000004</v>
      </c>
    </row>
    <row r="35" spans="1:16" x14ac:dyDescent="0.15">
      <c r="A35" s="163" t="str">
        <f>IF(連結実質赤字比率に係る赤字・黒字の構成分析!C$35="",NA(),連結実質赤字比率に係る赤字・黒字の構成分析!C$35)</f>
        <v>南木曽町簡易水道事業会計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0.36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5.27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5.66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5.07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3.55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411</v>
      </c>
      <c r="E42" s="164"/>
      <c r="F42" s="164"/>
      <c r="G42" s="164">
        <f>'実質公債費比率（分子）の構造'!L$52</f>
        <v>420</v>
      </c>
      <c r="H42" s="164"/>
      <c r="I42" s="164"/>
      <c r="J42" s="164">
        <f>'実質公債費比率（分子）の構造'!M$52</f>
        <v>418</v>
      </c>
      <c r="K42" s="164"/>
      <c r="L42" s="164"/>
      <c r="M42" s="164">
        <f>'実質公債費比率（分子）の構造'!N$52</f>
        <v>400</v>
      </c>
      <c r="N42" s="164"/>
      <c r="O42" s="164"/>
      <c r="P42" s="164">
        <f>'実質公債費比率（分子）の構造'!O$52</f>
        <v>480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16</v>
      </c>
      <c r="C45" s="164"/>
      <c r="D45" s="164"/>
      <c r="E45" s="164">
        <f>'実質公債費比率（分子）の構造'!L$49</f>
        <v>16</v>
      </c>
      <c r="F45" s="164"/>
      <c r="G45" s="164"/>
      <c r="H45" s="164">
        <f>'実質公債費比率（分子）の構造'!M$49</f>
        <v>14</v>
      </c>
      <c r="I45" s="164"/>
      <c r="J45" s="164"/>
      <c r="K45" s="164">
        <f>'実質公債費比率（分子）の構造'!N$49</f>
        <v>14</v>
      </c>
      <c r="L45" s="164"/>
      <c r="M45" s="164"/>
      <c r="N45" s="164">
        <f>'実質公債費比率（分子）の構造'!O$49</f>
        <v>5</v>
      </c>
      <c r="O45" s="164"/>
      <c r="P45" s="164"/>
    </row>
    <row r="46" spans="1:16" x14ac:dyDescent="0.15">
      <c r="A46" s="164" t="s">
        <v>64</v>
      </c>
      <c r="B46" s="164">
        <f>'実質公債費比率（分子）の構造'!K$48</f>
        <v>126</v>
      </c>
      <c r="C46" s="164"/>
      <c r="D46" s="164"/>
      <c r="E46" s="164">
        <f>'実質公債費比率（分子）の構造'!L$48</f>
        <v>113</v>
      </c>
      <c r="F46" s="164"/>
      <c r="G46" s="164"/>
      <c r="H46" s="164">
        <f>'実質公債費比率（分子）の構造'!M$48</f>
        <v>131</v>
      </c>
      <c r="I46" s="164"/>
      <c r="J46" s="164"/>
      <c r="K46" s="164">
        <f>'実質公債費比率（分子）の構造'!N$48</f>
        <v>164</v>
      </c>
      <c r="L46" s="164"/>
      <c r="M46" s="164"/>
      <c r="N46" s="164">
        <f>'実質公債費比率（分子）の構造'!O$48</f>
        <v>143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423</v>
      </c>
      <c r="C49" s="164"/>
      <c r="D49" s="164"/>
      <c r="E49" s="164">
        <f>'実質公債費比率（分子）の構造'!L$45</f>
        <v>464</v>
      </c>
      <c r="F49" s="164"/>
      <c r="G49" s="164"/>
      <c r="H49" s="164">
        <f>'実質公債費比率（分子）の構造'!M$45</f>
        <v>454</v>
      </c>
      <c r="I49" s="164"/>
      <c r="J49" s="164"/>
      <c r="K49" s="164">
        <f>'実質公債費比率（分子）の構造'!N$45</f>
        <v>473</v>
      </c>
      <c r="L49" s="164"/>
      <c r="M49" s="164"/>
      <c r="N49" s="164">
        <f>'実質公債費比率（分子）の構造'!O$45</f>
        <v>506</v>
      </c>
      <c r="O49" s="164"/>
      <c r="P49" s="164"/>
    </row>
    <row r="50" spans="1:16" x14ac:dyDescent="0.15">
      <c r="A50" s="164" t="s">
        <v>67</v>
      </c>
      <c r="B50" s="164" t="e">
        <f>NA()</f>
        <v>#N/A</v>
      </c>
      <c r="C50" s="164">
        <f>IF(ISNUMBER('実質公債費比率（分子）の構造'!K$53),'実質公債費比率（分子）の構造'!K$53,NA())</f>
        <v>154</v>
      </c>
      <c r="D50" s="164" t="e">
        <f>NA()</f>
        <v>#N/A</v>
      </c>
      <c r="E50" s="164" t="e">
        <f>NA()</f>
        <v>#N/A</v>
      </c>
      <c r="F50" s="164">
        <f>IF(ISNUMBER('実質公債費比率（分子）の構造'!L$53),'実質公債費比率（分子）の構造'!L$53,NA())</f>
        <v>173</v>
      </c>
      <c r="G50" s="164" t="e">
        <f>NA()</f>
        <v>#N/A</v>
      </c>
      <c r="H50" s="164" t="e">
        <f>NA()</f>
        <v>#N/A</v>
      </c>
      <c r="I50" s="164">
        <f>IF(ISNUMBER('実質公債費比率（分子）の構造'!M$53),'実質公債費比率（分子）の構造'!M$53,NA())</f>
        <v>181</v>
      </c>
      <c r="J50" s="164" t="e">
        <f>NA()</f>
        <v>#N/A</v>
      </c>
      <c r="K50" s="164" t="e">
        <f>NA()</f>
        <v>#N/A</v>
      </c>
      <c r="L50" s="164">
        <f>IF(ISNUMBER('実質公債費比率（分子）の構造'!N$53),'実質公債費比率（分子）の構造'!N$53,NA())</f>
        <v>251</v>
      </c>
      <c r="M50" s="164" t="e">
        <f>NA()</f>
        <v>#N/A</v>
      </c>
      <c r="N50" s="164" t="e">
        <f>NA()</f>
        <v>#N/A</v>
      </c>
      <c r="O50" s="164">
        <f>IF(ISNUMBER('実質公債費比率（分子）の構造'!O$53),'実質公債費比率（分子）の構造'!O$53,NA())</f>
        <v>174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3751</v>
      </c>
      <c r="E56" s="163"/>
      <c r="F56" s="163"/>
      <c r="G56" s="163">
        <f>'将来負担比率（分子）の構造'!J$52</f>
        <v>3522</v>
      </c>
      <c r="H56" s="163"/>
      <c r="I56" s="163"/>
      <c r="J56" s="163">
        <f>'将来負担比率（分子）の構造'!K$52</f>
        <v>3285</v>
      </c>
      <c r="K56" s="163"/>
      <c r="L56" s="163"/>
      <c r="M56" s="163">
        <f>'将来負担比率（分子）の構造'!L$52</f>
        <v>4052</v>
      </c>
      <c r="N56" s="163"/>
      <c r="O56" s="163"/>
      <c r="P56" s="163">
        <f>'将来負担比率（分子）の構造'!M$52</f>
        <v>4023</v>
      </c>
    </row>
    <row r="57" spans="1:16" x14ac:dyDescent="0.15">
      <c r="A57" s="163" t="s">
        <v>42</v>
      </c>
      <c r="B57" s="163"/>
      <c r="C57" s="163"/>
      <c r="D57" s="163">
        <f>'将来負担比率（分子）の構造'!I$51</f>
        <v>50</v>
      </c>
      <c r="E57" s="163"/>
      <c r="F57" s="163"/>
      <c r="G57" s="163">
        <f>'将来負担比率（分子）の構造'!J$51</f>
        <v>43</v>
      </c>
      <c r="H57" s="163"/>
      <c r="I57" s="163"/>
      <c r="J57" s="163">
        <f>'将来負担比率（分子）の構造'!K$51</f>
        <v>37</v>
      </c>
      <c r="K57" s="163"/>
      <c r="L57" s="163"/>
      <c r="M57" s="163">
        <f>'将来負担比率（分子）の構造'!L$51</f>
        <v>30</v>
      </c>
      <c r="N57" s="163"/>
      <c r="O57" s="163"/>
      <c r="P57" s="163">
        <f>'将来負担比率（分子）の構造'!M$51</f>
        <v>171</v>
      </c>
    </row>
    <row r="58" spans="1:16" x14ac:dyDescent="0.15">
      <c r="A58" s="163" t="s">
        <v>41</v>
      </c>
      <c r="B58" s="163"/>
      <c r="C58" s="163"/>
      <c r="D58" s="163">
        <f>'将来負担比率（分子）の構造'!I$50</f>
        <v>1907</v>
      </c>
      <c r="E58" s="163"/>
      <c r="F58" s="163"/>
      <c r="G58" s="163">
        <f>'将来負担比率（分子）の構造'!J$50</f>
        <v>2152</v>
      </c>
      <c r="H58" s="163"/>
      <c r="I58" s="163"/>
      <c r="J58" s="163">
        <f>'将来負担比率（分子）の構造'!K$50</f>
        <v>2272</v>
      </c>
      <c r="K58" s="163"/>
      <c r="L58" s="163"/>
      <c r="M58" s="163">
        <f>'将来負担比率（分子）の構造'!L$50</f>
        <v>2411</v>
      </c>
      <c r="N58" s="163"/>
      <c r="O58" s="163"/>
      <c r="P58" s="163">
        <f>'将来負担比率（分子）の構造'!M$50</f>
        <v>2581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645</v>
      </c>
      <c r="C62" s="163"/>
      <c r="D62" s="163"/>
      <c r="E62" s="163">
        <f>'将来負担比率（分子）の構造'!J$45</f>
        <v>832</v>
      </c>
      <c r="F62" s="163"/>
      <c r="G62" s="163"/>
      <c r="H62" s="163">
        <f>'将来負担比率（分子）の構造'!K$45</f>
        <v>820</v>
      </c>
      <c r="I62" s="163"/>
      <c r="J62" s="163"/>
      <c r="K62" s="163">
        <f>'将来負担比率（分子）の構造'!L$45</f>
        <v>785</v>
      </c>
      <c r="L62" s="163"/>
      <c r="M62" s="163"/>
      <c r="N62" s="163">
        <f>'将来負担比率（分子）の構造'!M$45</f>
        <v>695</v>
      </c>
      <c r="O62" s="163"/>
      <c r="P62" s="163"/>
    </row>
    <row r="63" spans="1:16" x14ac:dyDescent="0.15">
      <c r="A63" s="163" t="s">
        <v>34</v>
      </c>
      <c r="B63" s="163">
        <f>'将来負担比率（分子）の構造'!I$44</f>
        <v>66</v>
      </c>
      <c r="C63" s="163"/>
      <c r="D63" s="163"/>
      <c r="E63" s="163">
        <f>'将来負担比率（分子）の構造'!J$44</f>
        <v>65</v>
      </c>
      <c r="F63" s="163"/>
      <c r="G63" s="163"/>
      <c r="H63" s="163">
        <f>'将来負担比率（分子）の構造'!K$44</f>
        <v>78</v>
      </c>
      <c r="I63" s="163"/>
      <c r="J63" s="163"/>
      <c r="K63" s="163">
        <f>'将来負担比率（分子）の構造'!L$44</f>
        <v>75</v>
      </c>
      <c r="L63" s="163"/>
      <c r="M63" s="163"/>
      <c r="N63" s="163">
        <f>'将来負担比率（分子）の構造'!M$44</f>
        <v>84</v>
      </c>
      <c r="O63" s="163"/>
      <c r="P63" s="163"/>
    </row>
    <row r="64" spans="1:16" x14ac:dyDescent="0.15">
      <c r="A64" s="163" t="s">
        <v>33</v>
      </c>
      <c r="B64" s="163">
        <f>'将来負担比率（分子）の構造'!I$43</f>
        <v>1382</v>
      </c>
      <c r="C64" s="163"/>
      <c r="D64" s="163"/>
      <c r="E64" s="163">
        <f>'将来負担比率（分子）の構造'!J$43</f>
        <v>1202</v>
      </c>
      <c r="F64" s="163"/>
      <c r="G64" s="163"/>
      <c r="H64" s="163">
        <f>'将来負担比率（分子）の構造'!K$43</f>
        <v>1053</v>
      </c>
      <c r="I64" s="163"/>
      <c r="J64" s="163"/>
      <c r="K64" s="163">
        <f>'将来負担比率（分子）の構造'!L$43</f>
        <v>968</v>
      </c>
      <c r="L64" s="163"/>
      <c r="M64" s="163"/>
      <c r="N64" s="163">
        <f>'将来負担比率（分子）の構造'!M$43</f>
        <v>949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4174</v>
      </c>
      <c r="C66" s="163"/>
      <c r="D66" s="163"/>
      <c r="E66" s="163">
        <f>'将来負担比率（分子）の構造'!J$41</f>
        <v>4030</v>
      </c>
      <c r="F66" s="163"/>
      <c r="G66" s="163"/>
      <c r="H66" s="163">
        <f>'将来負担比率（分子）の構造'!K$41</f>
        <v>3861</v>
      </c>
      <c r="I66" s="163"/>
      <c r="J66" s="163"/>
      <c r="K66" s="163">
        <f>'将来負担比率（分子）の構造'!L$41</f>
        <v>3871</v>
      </c>
      <c r="L66" s="163"/>
      <c r="M66" s="163"/>
      <c r="N66" s="163">
        <f>'将来負担比率（分子）の構造'!M$41</f>
        <v>3632</v>
      </c>
      <c r="O66" s="163"/>
      <c r="P66" s="163"/>
    </row>
    <row r="67" spans="1:16" x14ac:dyDescent="0.15">
      <c r="A67" s="163" t="s">
        <v>71</v>
      </c>
      <c r="B67" s="163" t="e">
        <f>NA()</f>
        <v>#N/A</v>
      </c>
      <c r="C67" s="163">
        <f>IF(ISNUMBER('将来負担比率（分子）の構造'!I$53), IF('将来負担比率（分子）の構造'!I$53 &lt; 0, 0, '将来負担比率（分子）の構造'!I$53), NA())</f>
        <v>558</v>
      </c>
      <c r="D67" s="163" t="e">
        <f>NA()</f>
        <v>#N/A</v>
      </c>
      <c r="E67" s="163" t="e">
        <f>NA()</f>
        <v>#N/A</v>
      </c>
      <c r="F67" s="163">
        <f>IF(ISNUMBER('将来負担比率（分子）の構造'!J$53), IF('将来負担比率（分子）の構造'!J$53 &lt; 0, 0, '将来負担比率（分子）の構造'!J$53), NA())</f>
        <v>411</v>
      </c>
      <c r="G67" s="163" t="e">
        <f>NA()</f>
        <v>#N/A</v>
      </c>
      <c r="H67" s="163" t="e">
        <f>NA()</f>
        <v>#N/A</v>
      </c>
      <c r="I67" s="163">
        <f>IF(ISNUMBER('将来負担比率（分子）の構造'!K$53), IF('将来負担比率（分子）の構造'!K$53 &lt; 0, 0, '将来負担比率（分子）の構造'!K$53), NA())</f>
        <v>217</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960</v>
      </c>
      <c r="C72" s="167">
        <f>基金残高に係る経年分析!G55</f>
        <v>990</v>
      </c>
      <c r="D72" s="167">
        <f>基金残高に係る経年分析!H55</f>
        <v>1047</v>
      </c>
    </row>
    <row r="73" spans="1:16" x14ac:dyDescent="0.15">
      <c r="A73" s="166" t="s">
        <v>74</v>
      </c>
      <c r="B73" s="167">
        <f>基金残高に係る経年分析!F56</f>
        <v>350</v>
      </c>
      <c r="C73" s="167">
        <f>基金残高に係る経年分析!G56</f>
        <v>370</v>
      </c>
      <c r="D73" s="167">
        <f>基金残高に係る経年分析!H56</f>
        <v>370</v>
      </c>
    </row>
    <row r="74" spans="1:16" x14ac:dyDescent="0.15">
      <c r="A74" s="166" t="s">
        <v>75</v>
      </c>
      <c r="B74" s="167">
        <f>基金残高に係る経年分析!F57</f>
        <v>776</v>
      </c>
      <c r="C74" s="167">
        <f>基金残高に係る経年分析!G57</f>
        <v>866</v>
      </c>
      <c r="D74" s="167">
        <f>基金残高に係る経年分析!H57</f>
        <v>975</v>
      </c>
    </row>
  </sheetData>
  <sheetProtection algorithmName="SHA-512" hashValue="NMjOaGY+PvvdKf4LJ3dx9VucTgT1jffzBKEtgCQ0p+sfgmwvT/qgZ6X1RPBUB3VNMFtHUOJRC7UQHqu6JdGS6g==" saltValue="DRcS3fN1tLjs+O+7/HQg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579221</v>
      </c>
      <c r="S5" s="674"/>
      <c r="T5" s="674"/>
      <c r="U5" s="674"/>
      <c r="V5" s="674"/>
      <c r="W5" s="674"/>
      <c r="X5" s="674"/>
      <c r="Y5" s="702"/>
      <c r="Z5" s="715">
        <v>12.9</v>
      </c>
      <c r="AA5" s="715"/>
      <c r="AB5" s="715"/>
      <c r="AC5" s="715"/>
      <c r="AD5" s="716">
        <v>579221</v>
      </c>
      <c r="AE5" s="716"/>
      <c r="AF5" s="716"/>
      <c r="AG5" s="716"/>
      <c r="AH5" s="716"/>
      <c r="AI5" s="716"/>
      <c r="AJ5" s="716"/>
      <c r="AK5" s="716"/>
      <c r="AL5" s="703">
        <v>20.2</v>
      </c>
      <c r="AM5" s="685"/>
      <c r="AN5" s="685"/>
      <c r="AO5" s="704"/>
      <c r="AP5" s="676" t="s">
        <v>216</v>
      </c>
      <c r="AQ5" s="677"/>
      <c r="AR5" s="677"/>
      <c r="AS5" s="677"/>
      <c r="AT5" s="677"/>
      <c r="AU5" s="677"/>
      <c r="AV5" s="677"/>
      <c r="AW5" s="677"/>
      <c r="AX5" s="677"/>
      <c r="AY5" s="677"/>
      <c r="AZ5" s="677"/>
      <c r="BA5" s="677"/>
      <c r="BB5" s="677"/>
      <c r="BC5" s="677"/>
      <c r="BD5" s="677"/>
      <c r="BE5" s="677"/>
      <c r="BF5" s="678"/>
      <c r="BG5" s="621">
        <v>569822</v>
      </c>
      <c r="BH5" s="622"/>
      <c r="BI5" s="622"/>
      <c r="BJ5" s="622"/>
      <c r="BK5" s="622"/>
      <c r="BL5" s="622"/>
      <c r="BM5" s="622"/>
      <c r="BN5" s="623"/>
      <c r="BO5" s="659">
        <v>98.4</v>
      </c>
      <c r="BP5" s="659"/>
      <c r="BQ5" s="659"/>
      <c r="BR5" s="659"/>
      <c r="BS5" s="660">
        <v>48952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69902</v>
      </c>
      <c r="S6" s="622"/>
      <c r="T6" s="622"/>
      <c r="U6" s="622"/>
      <c r="V6" s="622"/>
      <c r="W6" s="622"/>
      <c r="X6" s="622"/>
      <c r="Y6" s="623"/>
      <c r="Z6" s="659">
        <v>1.6</v>
      </c>
      <c r="AA6" s="659"/>
      <c r="AB6" s="659"/>
      <c r="AC6" s="659"/>
      <c r="AD6" s="660">
        <v>69902</v>
      </c>
      <c r="AE6" s="660"/>
      <c r="AF6" s="660"/>
      <c r="AG6" s="660"/>
      <c r="AH6" s="660"/>
      <c r="AI6" s="660"/>
      <c r="AJ6" s="660"/>
      <c r="AK6" s="660"/>
      <c r="AL6" s="624">
        <v>2.4</v>
      </c>
      <c r="AM6" s="625"/>
      <c r="AN6" s="625"/>
      <c r="AO6" s="661"/>
      <c r="AP6" s="618" t="s">
        <v>221</v>
      </c>
      <c r="AQ6" s="619"/>
      <c r="AR6" s="619"/>
      <c r="AS6" s="619"/>
      <c r="AT6" s="619"/>
      <c r="AU6" s="619"/>
      <c r="AV6" s="619"/>
      <c r="AW6" s="619"/>
      <c r="AX6" s="619"/>
      <c r="AY6" s="619"/>
      <c r="AZ6" s="619"/>
      <c r="BA6" s="619"/>
      <c r="BB6" s="619"/>
      <c r="BC6" s="619"/>
      <c r="BD6" s="619"/>
      <c r="BE6" s="619"/>
      <c r="BF6" s="620"/>
      <c r="BG6" s="621">
        <v>569822</v>
      </c>
      <c r="BH6" s="622"/>
      <c r="BI6" s="622"/>
      <c r="BJ6" s="622"/>
      <c r="BK6" s="622"/>
      <c r="BL6" s="622"/>
      <c r="BM6" s="622"/>
      <c r="BN6" s="623"/>
      <c r="BO6" s="659">
        <v>98.4</v>
      </c>
      <c r="BP6" s="659"/>
      <c r="BQ6" s="659"/>
      <c r="BR6" s="659"/>
      <c r="BS6" s="660">
        <v>48952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48127</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48127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159</v>
      </c>
      <c r="S7" s="622"/>
      <c r="T7" s="622"/>
      <c r="U7" s="622"/>
      <c r="V7" s="622"/>
      <c r="W7" s="622"/>
      <c r="X7" s="622"/>
      <c r="Y7" s="623"/>
      <c r="Z7" s="659">
        <v>0</v>
      </c>
      <c r="AA7" s="659"/>
      <c r="AB7" s="659"/>
      <c r="AC7" s="659"/>
      <c r="AD7" s="660">
        <v>159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175376</v>
      </c>
      <c r="BH7" s="622"/>
      <c r="BI7" s="622"/>
      <c r="BJ7" s="622"/>
      <c r="BK7" s="622"/>
      <c r="BL7" s="622"/>
      <c r="BM7" s="622"/>
      <c r="BN7" s="623"/>
      <c r="BO7" s="659">
        <v>30.3</v>
      </c>
      <c r="BP7" s="659"/>
      <c r="BQ7" s="659"/>
      <c r="BR7" s="659"/>
      <c r="BS7" s="660">
        <v>5993</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1118423</v>
      </c>
      <c r="CS7" s="622"/>
      <c r="CT7" s="622"/>
      <c r="CU7" s="622"/>
      <c r="CV7" s="622"/>
      <c r="CW7" s="622"/>
      <c r="CX7" s="622"/>
      <c r="CY7" s="623"/>
      <c r="CZ7" s="659">
        <v>25.9</v>
      </c>
      <c r="DA7" s="659"/>
      <c r="DB7" s="659"/>
      <c r="DC7" s="659"/>
      <c r="DD7" s="627">
        <v>68443</v>
      </c>
      <c r="DE7" s="622"/>
      <c r="DF7" s="622"/>
      <c r="DG7" s="622"/>
      <c r="DH7" s="622"/>
      <c r="DI7" s="622"/>
      <c r="DJ7" s="622"/>
      <c r="DK7" s="622"/>
      <c r="DL7" s="622"/>
      <c r="DM7" s="622"/>
      <c r="DN7" s="622"/>
      <c r="DO7" s="622"/>
      <c r="DP7" s="623"/>
      <c r="DQ7" s="627">
        <v>963225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2871</v>
      </c>
      <c r="S8" s="622"/>
      <c r="T8" s="622"/>
      <c r="U8" s="622"/>
      <c r="V8" s="622"/>
      <c r="W8" s="622"/>
      <c r="X8" s="622"/>
      <c r="Y8" s="623"/>
      <c r="Z8" s="659">
        <v>0.1</v>
      </c>
      <c r="AA8" s="659"/>
      <c r="AB8" s="659"/>
      <c r="AC8" s="659"/>
      <c r="AD8" s="660">
        <v>2871</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5781</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787109</v>
      </c>
      <c r="CS8" s="622"/>
      <c r="CT8" s="622"/>
      <c r="CU8" s="622"/>
      <c r="CV8" s="622"/>
      <c r="CW8" s="622"/>
      <c r="CX8" s="622"/>
      <c r="CY8" s="623"/>
      <c r="CZ8" s="659">
        <v>18.2</v>
      </c>
      <c r="DA8" s="659"/>
      <c r="DB8" s="659"/>
      <c r="DC8" s="659"/>
      <c r="DD8" s="627">
        <v>2936</v>
      </c>
      <c r="DE8" s="622"/>
      <c r="DF8" s="622"/>
      <c r="DG8" s="622"/>
      <c r="DH8" s="622"/>
      <c r="DI8" s="622"/>
      <c r="DJ8" s="622"/>
      <c r="DK8" s="622"/>
      <c r="DL8" s="622"/>
      <c r="DM8" s="622"/>
      <c r="DN8" s="622"/>
      <c r="DO8" s="622"/>
      <c r="DP8" s="623"/>
      <c r="DQ8" s="627">
        <v>523105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3808</v>
      </c>
      <c r="S9" s="622"/>
      <c r="T9" s="622"/>
      <c r="U9" s="622"/>
      <c r="V9" s="622"/>
      <c r="W9" s="622"/>
      <c r="X9" s="622"/>
      <c r="Y9" s="623"/>
      <c r="Z9" s="659">
        <v>0.1</v>
      </c>
      <c r="AA9" s="659"/>
      <c r="AB9" s="659"/>
      <c r="AC9" s="659"/>
      <c r="AD9" s="660">
        <v>3808</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131513</v>
      </c>
      <c r="BH9" s="622"/>
      <c r="BI9" s="622"/>
      <c r="BJ9" s="622"/>
      <c r="BK9" s="622"/>
      <c r="BL9" s="622"/>
      <c r="BM9" s="622"/>
      <c r="BN9" s="623"/>
      <c r="BO9" s="659">
        <v>22.7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199397</v>
      </c>
      <c r="CS9" s="622"/>
      <c r="CT9" s="622"/>
      <c r="CU9" s="622"/>
      <c r="CV9" s="622"/>
      <c r="CW9" s="622"/>
      <c r="CX9" s="622"/>
      <c r="CY9" s="623"/>
      <c r="CZ9" s="659">
        <v>4.5999999999999996</v>
      </c>
      <c r="DA9" s="659"/>
      <c r="DB9" s="659"/>
      <c r="DC9" s="659"/>
      <c r="DD9" s="627">
        <v>2423</v>
      </c>
      <c r="DE9" s="622"/>
      <c r="DF9" s="622"/>
      <c r="DG9" s="622"/>
      <c r="DH9" s="622"/>
      <c r="DI9" s="622"/>
      <c r="DJ9" s="622"/>
      <c r="DK9" s="622"/>
      <c r="DL9" s="622"/>
      <c r="DM9" s="622"/>
      <c r="DN9" s="622"/>
      <c r="DO9" s="622"/>
      <c r="DP9" s="623"/>
      <c r="DQ9" s="627">
        <v>183350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17112</v>
      </c>
      <c r="BH10" s="622"/>
      <c r="BI10" s="622"/>
      <c r="BJ10" s="622"/>
      <c r="BK10" s="622"/>
      <c r="BL10" s="622"/>
      <c r="BM10" s="622"/>
      <c r="BN10" s="623"/>
      <c r="BO10" s="659">
        <v>3</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2972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972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104994</v>
      </c>
      <c r="S11" s="622"/>
      <c r="T11" s="622"/>
      <c r="U11" s="622"/>
      <c r="V11" s="622"/>
      <c r="W11" s="622"/>
      <c r="X11" s="622"/>
      <c r="Y11" s="623"/>
      <c r="Z11" s="624">
        <v>2.2999999999999998</v>
      </c>
      <c r="AA11" s="625"/>
      <c r="AB11" s="625"/>
      <c r="AC11" s="626"/>
      <c r="AD11" s="627">
        <v>104994</v>
      </c>
      <c r="AE11" s="622"/>
      <c r="AF11" s="622"/>
      <c r="AG11" s="622"/>
      <c r="AH11" s="622"/>
      <c r="AI11" s="622"/>
      <c r="AJ11" s="622"/>
      <c r="AK11" s="623"/>
      <c r="AL11" s="624">
        <v>3.7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20970</v>
      </c>
      <c r="BH11" s="622"/>
      <c r="BI11" s="622"/>
      <c r="BJ11" s="622"/>
      <c r="BK11" s="622"/>
      <c r="BL11" s="622"/>
      <c r="BM11" s="622"/>
      <c r="BN11" s="623"/>
      <c r="BO11" s="659">
        <v>3.6</v>
      </c>
      <c r="BP11" s="659"/>
      <c r="BQ11" s="659"/>
      <c r="BR11" s="659"/>
      <c r="BS11" s="660">
        <v>5993</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273873</v>
      </c>
      <c r="CS11" s="622"/>
      <c r="CT11" s="622"/>
      <c r="CU11" s="622"/>
      <c r="CV11" s="622"/>
      <c r="CW11" s="622"/>
      <c r="CX11" s="622"/>
      <c r="CY11" s="623"/>
      <c r="CZ11" s="659">
        <v>6.3</v>
      </c>
      <c r="DA11" s="659"/>
      <c r="DB11" s="659"/>
      <c r="DC11" s="659"/>
      <c r="DD11" s="627">
        <v>89894</v>
      </c>
      <c r="DE11" s="622"/>
      <c r="DF11" s="622"/>
      <c r="DG11" s="622"/>
      <c r="DH11" s="622"/>
      <c r="DI11" s="622"/>
      <c r="DJ11" s="622"/>
      <c r="DK11" s="622"/>
      <c r="DL11" s="622"/>
      <c r="DM11" s="622"/>
      <c r="DN11" s="622"/>
      <c r="DO11" s="622"/>
      <c r="DP11" s="623"/>
      <c r="DQ11" s="627">
        <v>172806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360494</v>
      </c>
      <c r="BH12" s="622"/>
      <c r="BI12" s="622"/>
      <c r="BJ12" s="622"/>
      <c r="BK12" s="622"/>
      <c r="BL12" s="622"/>
      <c r="BM12" s="622"/>
      <c r="BN12" s="623"/>
      <c r="BO12" s="659">
        <v>62.2</v>
      </c>
      <c r="BP12" s="659"/>
      <c r="BQ12" s="659"/>
      <c r="BR12" s="659"/>
      <c r="BS12" s="660">
        <v>42959</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140308</v>
      </c>
      <c r="CS12" s="622"/>
      <c r="CT12" s="622"/>
      <c r="CU12" s="622"/>
      <c r="CV12" s="622"/>
      <c r="CW12" s="622"/>
      <c r="CX12" s="622"/>
      <c r="CY12" s="623"/>
      <c r="CZ12" s="659">
        <v>3.2</v>
      </c>
      <c r="DA12" s="659"/>
      <c r="DB12" s="659"/>
      <c r="DC12" s="659"/>
      <c r="DD12" s="627">
        <v>20658</v>
      </c>
      <c r="DE12" s="622"/>
      <c r="DF12" s="622"/>
      <c r="DG12" s="622"/>
      <c r="DH12" s="622"/>
      <c r="DI12" s="622"/>
      <c r="DJ12" s="622"/>
      <c r="DK12" s="622"/>
      <c r="DL12" s="622"/>
      <c r="DM12" s="622"/>
      <c r="DN12" s="622"/>
      <c r="DO12" s="622"/>
      <c r="DP12" s="623"/>
      <c r="DQ12" s="627">
        <v>72485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212</v>
      </c>
      <c r="S13" s="622"/>
      <c r="T13" s="622"/>
      <c r="U13" s="622"/>
      <c r="V13" s="622"/>
      <c r="W13" s="622"/>
      <c r="X13" s="622"/>
      <c r="Y13" s="623"/>
      <c r="Z13" s="659">
        <v>0</v>
      </c>
      <c r="AA13" s="659"/>
      <c r="AB13" s="659"/>
      <c r="AC13" s="659"/>
      <c r="AD13" s="660">
        <v>212</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336919</v>
      </c>
      <c r="BH13" s="622"/>
      <c r="BI13" s="622"/>
      <c r="BJ13" s="622"/>
      <c r="BK13" s="622"/>
      <c r="BL13" s="622"/>
      <c r="BM13" s="622"/>
      <c r="BN13" s="623"/>
      <c r="BO13" s="659">
        <v>58.2</v>
      </c>
      <c r="BP13" s="659"/>
      <c r="BQ13" s="659"/>
      <c r="BR13" s="659"/>
      <c r="BS13" s="660">
        <v>42959</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481507</v>
      </c>
      <c r="CS13" s="622"/>
      <c r="CT13" s="622"/>
      <c r="CU13" s="622"/>
      <c r="CV13" s="622"/>
      <c r="CW13" s="622"/>
      <c r="CX13" s="622"/>
      <c r="CY13" s="623"/>
      <c r="CZ13" s="659">
        <v>11.2</v>
      </c>
      <c r="DA13" s="659"/>
      <c r="DB13" s="659"/>
      <c r="DC13" s="659"/>
      <c r="DD13" s="627">
        <v>339241</v>
      </c>
      <c r="DE13" s="622"/>
      <c r="DF13" s="622"/>
      <c r="DG13" s="622"/>
      <c r="DH13" s="622"/>
      <c r="DI13" s="622"/>
      <c r="DJ13" s="622"/>
      <c r="DK13" s="622"/>
      <c r="DL13" s="622"/>
      <c r="DM13" s="622"/>
      <c r="DN13" s="622"/>
      <c r="DO13" s="622"/>
      <c r="DP13" s="623"/>
      <c r="DQ13" s="627">
        <v>265799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16583</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63891</v>
      </c>
      <c r="CS14" s="622"/>
      <c r="CT14" s="622"/>
      <c r="CU14" s="622"/>
      <c r="CV14" s="622"/>
      <c r="CW14" s="622"/>
      <c r="CX14" s="622"/>
      <c r="CY14" s="623"/>
      <c r="CZ14" s="659">
        <v>1.5</v>
      </c>
      <c r="DA14" s="659"/>
      <c r="DB14" s="659"/>
      <c r="DC14" s="659"/>
      <c r="DD14" s="627">
        <v>24616</v>
      </c>
      <c r="DE14" s="622"/>
      <c r="DF14" s="622"/>
      <c r="DG14" s="622"/>
      <c r="DH14" s="622"/>
      <c r="DI14" s="622"/>
      <c r="DJ14" s="622"/>
      <c r="DK14" s="622"/>
      <c r="DL14" s="622"/>
      <c r="DM14" s="622"/>
      <c r="DN14" s="622"/>
      <c r="DO14" s="622"/>
      <c r="DP14" s="623"/>
      <c r="DQ14" s="627">
        <v>62674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4373</v>
      </c>
      <c r="S15" s="622"/>
      <c r="T15" s="622"/>
      <c r="U15" s="622"/>
      <c r="V15" s="622"/>
      <c r="W15" s="622"/>
      <c r="X15" s="622"/>
      <c r="Y15" s="623"/>
      <c r="Z15" s="659">
        <v>0.1</v>
      </c>
      <c r="AA15" s="659"/>
      <c r="AB15" s="659"/>
      <c r="AC15" s="659"/>
      <c r="AD15" s="660">
        <v>4373</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17369</v>
      </c>
      <c r="BH15" s="622"/>
      <c r="BI15" s="622"/>
      <c r="BJ15" s="622"/>
      <c r="BK15" s="622"/>
      <c r="BL15" s="622"/>
      <c r="BM15" s="622"/>
      <c r="BN15" s="623"/>
      <c r="BO15" s="659">
        <v>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474950</v>
      </c>
      <c r="CS15" s="622"/>
      <c r="CT15" s="622"/>
      <c r="CU15" s="622"/>
      <c r="CV15" s="622"/>
      <c r="CW15" s="622"/>
      <c r="CX15" s="622"/>
      <c r="CY15" s="623"/>
      <c r="CZ15" s="659">
        <v>11</v>
      </c>
      <c r="DA15" s="659"/>
      <c r="DB15" s="659"/>
      <c r="DC15" s="659"/>
      <c r="DD15" s="627">
        <v>88045</v>
      </c>
      <c r="DE15" s="622"/>
      <c r="DF15" s="622"/>
      <c r="DG15" s="622"/>
      <c r="DH15" s="622"/>
      <c r="DI15" s="622"/>
      <c r="DJ15" s="622"/>
      <c r="DK15" s="622"/>
      <c r="DL15" s="622"/>
      <c r="DM15" s="622"/>
      <c r="DN15" s="622"/>
      <c r="DO15" s="622"/>
      <c r="DP15" s="623"/>
      <c r="DQ15" s="627">
        <v>346855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10456</v>
      </c>
      <c r="S16" s="622"/>
      <c r="T16" s="622"/>
      <c r="U16" s="622"/>
      <c r="V16" s="622"/>
      <c r="W16" s="622"/>
      <c r="X16" s="622"/>
      <c r="Y16" s="623"/>
      <c r="Z16" s="659">
        <v>0.2</v>
      </c>
      <c r="AA16" s="659"/>
      <c r="AB16" s="659"/>
      <c r="AC16" s="659"/>
      <c r="AD16" s="660">
        <v>10456</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201677</v>
      </c>
      <c r="CS16" s="622"/>
      <c r="CT16" s="622"/>
      <c r="CU16" s="622"/>
      <c r="CV16" s="622"/>
      <c r="CW16" s="622"/>
      <c r="CX16" s="622"/>
      <c r="CY16" s="623"/>
      <c r="CZ16" s="659">
        <v>4.7</v>
      </c>
      <c r="DA16" s="659"/>
      <c r="DB16" s="659"/>
      <c r="DC16" s="659"/>
      <c r="DD16" s="627" t="s">
        <v>122</v>
      </c>
      <c r="DE16" s="622"/>
      <c r="DF16" s="622"/>
      <c r="DG16" s="622"/>
      <c r="DH16" s="622"/>
      <c r="DI16" s="622"/>
      <c r="DJ16" s="622"/>
      <c r="DK16" s="622"/>
      <c r="DL16" s="622"/>
      <c r="DM16" s="622"/>
      <c r="DN16" s="622"/>
      <c r="DO16" s="622"/>
      <c r="DP16" s="623"/>
      <c r="DQ16" s="627">
        <v>34763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17778</v>
      </c>
      <c r="S17" s="622"/>
      <c r="T17" s="622"/>
      <c r="U17" s="622"/>
      <c r="V17" s="622"/>
      <c r="W17" s="622"/>
      <c r="X17" s="622"/>
      <c r="Y17" s="623"/>
      <c r="Z17" s="659">
        <v>0.4</v>
      </c>
      <c r="AA17" s="659"/>
      <c r="AB17" s="659"/>
      <c r="AC17" s="659"/>
      <c r="AD17" s="660">
        <v>17778</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525768</v>
      </c>
      <c r="CS17" s="622"/>
      <c r="CT17" s="622"/>
      <c r="CU17" s="622"/>
      <c r="CV17" s="622"/>
      <c r="CW17" s="622"/>
      <c r="CX17" s="622"/>
      <c r="CY17" s="623"/>
      <c r="CZ17" s="659">
        <v>12.2</v>
      </c>
      <c r="DA17" s="659"/>
      <c r="DB17" s="659"/>
      <c r="DC17" s="659"/>
      <c r="DD17" s="627" t="s">
        <v>122</v>
      </c>
      <c r="DE17" s="622"/>
      <c r="DF17" s="622"/>
      <c r="DG17" s="622"/>
      <c r="DH17" s="622"/>
      <c r="DI17" s="622"/>
      <c r="DJ17" s="622"/>
      <c r="DK17" s="622"/>
      <c r="DL17" s="622"/>
      <c r="DM17" s="622"/>
      <c r="DN17" s="622"/>
      <c r="DO17" s="622"/>
      <c r="DP17" s="623"/>
      <c r="DQ17" s="627">
        <v>502646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1783</v>
      </c>
      <c r="S18" s="622"/>
      <c r="T18" s="622"/>
      <c r="U18" s="622"/>
      <c r="V18" s="622"/>
      <c r="W18" s="622"/>
      <c r="X18" s="622"/>
      <c r="Y18" s="623"/>
      <c r="Z18" s="659">
        <v>0</v>
      </c>
      <c r="AA18" s="659"/>
      <c r="AB18" s="659"/>
      <c r="AC18" s="659"/>
      <c r="AD18" s="660">
        <v>1783</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15769</v>
      </c>
      <c r="S19" s="622"/>
      <c r="T19" s="622"/>
      <c r="U19" s="622"/>
      <c r="V19" s="622"/>
      <c r="W19" s="622"/>
      <c r="X19" s="622"/>
      <c r="Y19" s="623"/>
      <c r="Z19" s="659">
        <v>0.4</v>
      </c>
      <c r="AA19" s="659"/>
      <c r="AB19" s="659"/>
      <c r="AC19" s="659"/>
      <c r="AD19" s="660">
        <v>15769</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9399</v>
      </c>
      <c r="BH19" s="622"/>
      <c r="BI19" s="622"/>
      <c r="BJ19" s="622"/>
      <c r="BK19" s="622"/>
      <c r="BL19" s="622"/>
      <c r="BM19" s="622"/>
      <c r="BN19" s="623"/>
      <c r="BO19" s="659">
        <v>1.6</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226</v>
      </c>
      <c r="S20" s="622"/>
      <c r="T20" s="622"/>
      <c r="U20" s="622"/>
      <c r="V20" s="622"/>
      <c r="W20" s="622"/>
      <c r="X20" s="622"/>
      <c r="Y20" s="623"/>
      <c r="Z20" s="659">
        <v>0</v>
      </c>
      <c r="AA20" s="659"/>
      <c r="AB20" s="659"/>
      <c r="AC20" s="659"/>
      <c r="AD20" s="660">
        <v>226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9399</v>
      </c>
      <c r="BH20" s="622"/>
      <c r="BI20" s="622"/>
      <c r="BJ20" s="622"/>
      <c r="BK20" s="622"/>
      <c r="BL20" s="622"/>
      <c r="BM20" s="622"/>
      <c r="BN20" s="623"/>
      <c r="BO20" s="659">
        <v>1.6</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4318002</v>
      </c>
      <c r="CS20" s="622"/>
      <c r="CT20" s="622"/>
      <c r="CU20" s="622"/>
      <c r="CV20" s="622"/>
      <c r="CW20" s="622"/>
      <c r="CX20" s="622"/>
      <c r="CY20" s="623"/>
      <c r="CZ20" s="659">
        <v>100</v>
      </c>
      <c r="DA20" s="659"/>
      <c r="DB20" s="659"/>
      <c r="DC20" s="659"/>
      <c r="DD20" s="627">
        <v>636256</v>
      </c>
      <c r="DE20" s="622"/>
      <c r="DF20" s="622"/>
      <c r="DG20" s="622"/>
      <c r="DH20" s="622"/>
      <c r="DI20" s="622"/>
      <c r="DJ20" s="622"/>
      <c r="DK20" s="622"/>
      <c r="DL20" s="622"/>
      <c r="DM20" s="622"/>
      <c r="DN20" s="622"/>
      <c r="DO20" s="622"/>
      <c r="DP20" s="623"/>
      <c r="DQ20" s="627">
        <v>3176807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2243073</v>
      </c>
      <c r="S21" s="622"/>
      <c r="T21" s="622"/>
      <c r="U21" s="622"/>
      <c r="V21" s="622"/>
      <c r="W21" s="622"/>
      <c r="X21" s="622"/>
      <c r="Y21" s="623"/>
      <c r="Z21" s="659">
        <v>49.9</v>
      </c>
      <c r="AA21" s="659"/>
      <c r="AB21" s="659"/>
      <c r="AC21" s="659"/>
      <c r="AD21" s="660">
        <v>2053393</v>
      </c>
      <c r="AE21" s="660"/>
      <c r="AF21" s="660"/>
      <c r="AG21" s="660"/>
      <c r="AH21" s="660"/>
      <c r="AI21" s="660"/>
      <c r="AJ21" s="660"/>
      <c r="AK21" s="660"/>
      <c r="AL21" s="624">
        <v>71.599999999999994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9399</v>
      </c>
      <c r="BH21" s="622"/>
      <c r="BI21" s="622"/>
      <c r="BJ21" s="622"/>
      <c r="BK21" s="622"/>
      <c r="BL21" s="622"/>
      <c r="BM21" s="622"/>
      <c r="BN21" s="623"/>
      <c r="BO21" s="659">
        <v>1.6</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2053393</v>
      </c>
      <c r="S22" s="622"/>
      <c r="T22" s="622"/>
      <c r="U22" s="622"/>
      <c r="V22" s="622"/>
      <c r="W22" s="622"/>
      <c r="X22" s="622"/>
      <c r="Y22" s="623"/>
      <c r="Z22" s="659">
        <v>45.7</v>
      </c>
      <c r="AA22" s="659"/>
      <c r="AB22" s="659"/>
      <c r="AC22" s="659"/>
      <c r="AD22" s="660">
        <v>2053393</v>
      </c>
      <c r="AE22" s="660"/>
      <c r="AF22" s="660"/>
      <c r="AG22" s="660"/>
      <c r="AH22" s="660"/>
      <c r="AI22" s="660"/>
      <c r="AJ22" s="660"/>
      <c r="AK22" s="660"/>
      <c r="AL22" s="624">
        <v>71.599999999999994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189678</v>
      </c>
      <c r="S23" s="622"/>
      <c r="T23" s="622"/>
      <c r="U23" s="622"/>
      <c r="V23" s="622"/>
      <c r="W23" s="622"/>
      <c r="X23" s="622"/>
      <c r="Y23" s="623"/>
      <c r="Z23" s="659">
        <v>4.2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v>2</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1681256</v>
      </c>
      <c r="CS24" s="674"/>
      <c r="CT24" s="674"/>
      <c r="CU24" s="674"/>
      <c r="CV24" s="674"/>
      <c r="CW24" s="674"/>
      <c r="CX24" s="674"/>
      <c r="CY24" s="702"/>
      <c r="CZ24" s="703">
        <v>38.9</v>
      </c>
      <c r="DA24" s="685"/>
      <c r="DB24" s="685"/>
      <c r="DC24" s="705"/>
      <c r="DD24" s="701">
        <v>1415470</v>
      </c>
      <c r="DE24" s="674"/>
      <c r="DF24" s="674"/>
      <c r="DG24" s="674"/>
      <c r="DH24" s="674"/>
      <c r="DI24" s="674"/>
      <c r="DJ24" s="674"/>
      <c r="DK24" s="702"/>
      <c r="DL24" s="701">
        <v>1285929</v>
      </c>
      <c r="DM24" s="674"/>
      <c r="DN24" s="674"/>
      <c r="DO24" s="674"/>
      <c r="DP24" s="674"/>
      <c r="DQ24" s="674"/>
      <c r="DR24" s="674"/>
      <c r="DS24" s="674"/>
      <c r="DT24" s="674"/>
      <c r="DU24" s="674"/>
      <c r="DV24" s="702"/>
      <c r="DW24" s="703">
        <v>44.8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3036847</v>
      </c>
      <c r="S25" s="622"/>
      <c r="T25" s="622"/>
      <c r="U25" s="622"/>
      <c r="V25" s="622"/>
      <c r="W25" s="622"/>
      <c r="X25" s="622"/>
      <c r="Y25" s="623"/>
      <c r="Z25" s="659">
        <v>67.599999999999994</v>
      </c>
      <c r="AA25" s="659"/>
      <c r="AB25" s="659"/>
      <c r="AC25" s="659"/>
      <c r="AD25" s="660">
        <v>2847167</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852771</v>
      </c>
      <c r="CS25" s="634"/>
      <c r="CT25" s="634"/>
      <c r="CU25" s="634"/>
      <c r="CV25" s="634"/>
      <c r="CW25" s="634"/>
      <c r="CX25" s="634"/>
      <c r="CY25" s="635"/>
      <c r="CZ25" s="624">
        <v>19.7</v>
      </c>
      <c r="DA25" s="636"/>
      <c r="DB25" s="636"/>
      <c r="DC25" s="637"/>
      <c r="DD25" s="627">
        <v>796159</v>
      </c>
      <c r="DE25" s="634"/>
      <c r="DF25" s="634"/>
      <c r="DG25" s="634"/>
      <c r="DH25" s="634"/>
      <c r="DI25" s="634"/>
      <c r="DJ25" s="634"/>
      <c r="DK25" s="635"/>
      <c r="DL25" s="627">
        <v>724351</v>
      </c>
      <c r="DM25" s="634"/>
      <c r="DN25" s="634"/>
      <c r="DO25" s="634"/>
      <c r="DP25" s="634"/>
      <c r="DQ25" s="634"/>
      <c r="DR25" s="634"/>
      <c r="DS25" s="634"/>
      <c r="DT25" s="634"/>
      <c r="DU25" s="634"/>
      <c r="DV25" s="635"/>
      <c r="DW25" s="624">
        <v>25.2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465302</v>
      </c>
      <c r="CS26" s="622"/>
      <c r="CT26" s="622"/>
      <c r="CU26" s="622"/>
      <c r="CV26" s="622"/>
      <c r="CW26" s="622"/>
      <c r="CX26" s="622"/>
      <c r="CY26" s="623"/>
      <c r="CZ26" s="624">
        <v>10.8</v>
      </c>
      <c r="DA26" s="636"/>
      <c r="DB26" s="636"/>
      <c r="DC26" s="637"/>
      <c r="DD26" s="627">
        <v>422530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3491</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579221</v>
      </c>
      <c r="BH27" s="622"/>
      <c r="BI27" s="622"/>
      <c r="BJ27" s="622"/>
      <c r="BK27" s="622"/>
      <c r="BL27" s="622"/>
      <c r="BM27" s="622"/>
      <c r="BN27" s="623"/>
      <c r="BO27" s="659">
        <v>100</v>
      </c>
      <c r="BP27" s="659"/>
      <c r="BQ27" s="659"/>
      <c r="BR27" s="659"/>
      <c r="BS27" s="660">
        <v>48952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302717</v>
      </c>
      <c r="CS27" s="634"/>
      <c r="CT27" s="634"/>
      <c r="CU27" s="634"/>
      <c r="CV27" s="634"/>
      <c r="CW27" s="634"/>
      <c r="CX27" s="634"/>
      <c r="CY27" s="635"/>
      <c r="CZ27" s="624">
        <v>7</v>
      </c>
      <c r="DA27" s="636"/>
      <c r="DB27" s="636"/>
      <c r="DC27" s="637"/>
      <c r="DD27" s="627">
        <v>116665</v>
      </c>
      <c r="DE27" s="634"/>
      <c r="DF27" s="634"/>
      <c r="DG27" s="634"/>
      <c r="DH27" s="634"/>
      <c r="DI27" s="634"/>
      <c r="DJ27" s="634"/>
      <c r="DK27" s="635"/>
      <c r="DL27" s="627">
        <v>78239</v>
      </c>
      <c r="DM27" s="634"/>
      <c r="DN27" s="634"/>
      <c r="DO27" s="634"/>
      <c r="DP27" s="634"/>
      <c r="DQ27" s="634"/>
      <c r="DR27" s="634"/>
      <c r="DS27" s="634"/>
      <c r="DT27" s="634"/>
      <c r="DU27" s="634"/>
      <c r="DV27" s="635"/>
      <c r="DW27" s="624">
        <v>2.7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127403</v>
      </c>
      <c r="S28" s="622"/>
      <c r="T28" s="622"/>
      <c r="U28" s="622"/>
      <c r="V28" s="622"/>
      <c r="W28" s="622"/>
      <c r="X28" s="622"/>
      <c r="Y28" s="623"/>
      <c r="Z28" s="659">
        <v>2.8</v>
      </c>
      <c r="AA28" s="659"/>
      <c r="AB28" s="659"/>
      <c r="AC28" s="659"/>
      <c r="AD28" s="660">
        <v>7325</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525768</v>
      </c>
      <c r="CS28" s="622"/>
      <c r="CT28" s="622"/>
      <c r="CU28" s="622"/>
      <c r="CV28" s="622"/>
      <c r="CW28" s="622"/>
      <c r="CX28" s="622"/>
      <c r="CY28" s="623"/>
      <c r="CZ28" s="624">
        <v>12.2</v>
      </c>
      <c r="DA28" s="636"/>
      <c r="DB28" s="636"/>
      <c r="DC28" s="637"/>
      <c r="DD28" s="627">
        <v>502646</v>
      </c>
      <c r="DE28" s="622"/>
      <c r="DF28" s="622"/>
      <c r="DG28" s="622"/>
      <c r="DH28" s="622"/>
      <c r="DI28" s="622"/>
      <c r="DJ28" s="622"/>
      <c r="DK28" s="623"/>
      <c r="DL28" s="627">
        <v>483339</v>
      </c>
      <c r="DM28" s="622"/>
      <c r="DN28" s="622"/>
      <c r="DO28" s="622"/>
      <c r="DP28" s="622"/>
      <c r="DQ28" s="622"/>
      <c r="DR28" s="622"/>
      <c r="DS28" s="622"/>
      <c r="DT28" s="622"/>
      <c r="DU28" s="622"/>
      <c r="DV28" s="623"/>
      <c r="DW28" s="624">
        <v>16.8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2351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525768</v>
      </c>
      <c r="CS29" s="634"/>
      <c r="CT29" s="634"/>
      <c r="CU29" s="634"/>
      <c r="CV29" s="634"/>
      <c r="CW29" s="634"/>
      <c r="CX29" s="634"/>
      <c r="CY29" s="635"/>
      <c r="CZ29" s="624">
        <v>12.2</v>
      </c>
      <c r="DA29" s="636"/>
      <c r="DB29" s="636"/>
      <c r="DC29" s="637"/>
      <c r="DD29" s="627">
        <v>502646</v>
      </c>
      <c r="DE29" s="634"/>
      <c r="DF29" s="634"/>
      <c r="DG29" s="634"/>
      <c r="DH29" s="634"/>
      <c r="DI29" s="634"/>
      <c r="DJ29" s="634"/>
      <c r="DK29" s="635"/>
      <c r="DL29" s="627">
        <v>483339</v>
      </c>
      <c r="DM29" s="634"/>
      <c r="DN29" s="634"/>
      <c r="DO29" s="634"/>
      <c r="DP29" s="634"/>
      <c r="DQ29" s="634"/>
      <c r="DR29" s="634"/>
      <c r="DS29" s="634"/>
      <c r="DT29" s="634"/>
      <c r="DU29" s="634"/>
      <c r="DV29" s="635"/>
      <c r="DW29" s="624">
        <v>16.8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494728</v>
      </c>
      <c r="S30" s="622"/>
      <c r="T30" s="622"/>
      <c r="U30" s="622"/>
      <c r="V30" s="622"/>
      <c r="W30" s="622"/>
      <c r="X30" s="622"/>
      <c r="Y30" s="623"/>
      <c r="Z30" s="659">
        <v>11</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511736</v>
      </c>
      <c r="CS30" s="622"/>
      <c r="CT30" s="622"/>
      <c r="CU30" s="622"/>
      <c r="CV30" s="622"/>
      <c r="CW30" s="622"/>
      <c r="CX30" s="622"/>
      <c r="CY30" s="623"/>
      <c r="CZ30" s="624">
        <v>11.9</v>
      </c>
      <c r="DA30" s="636"/>
      <c r="DB30" s="636"/>
      <c r="DC30" s="637"/>
      <c r="DD30" s="627">
        <v>489008</v>
      </c>
      <c r="DE30" s="622"/>
      <c r="DF30" s="622"/>
      <c r="DG30" s="622"/>
      <c r="DH30" s="622"/>
      <c r="DI30" s="622"/>
      <c r="DJ30" s="622"/>
      <c r="DK30" s="623"/>
      <c r="DL30" s="627">
        <v>470914</v>
      </c>
      <c r="DM30" s="622"/>
      <c r="DN30" s="622"/>
      <c r="DO30" s="622"/>
      <c r="DP30" s="622"/>
      <c r="DQ30" s="622"/>
      <c r="DR30" s="622"/>
      <c r="DS30" s="622"/>
      <c r="DT30" s="622"/>
      <c r="DU30" s="622"/>
      <c r="DV30" s="623"/>
      <c r="DW30" s="624">
        <v>16.399999999999999</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99.8</v>
      </c>
      <c r="BH31" s="684"/>
      <c r="BI31" s="684"/>
      <c r="BJ31" s="684"/>
      <c r="BK31" s="684"/>
      <c r="BL31" s="684"/>
      <c r="BM31" s="685">
        <v>98.2</v>
      </c>
      <c r="BN31" s="684"/>
      <c r="BO31" s="684"/>
      <c r="BP31" s="684"/>
      <c r="BQ31" s="686"/>
      <c r="BR31" s="683">
        <v>99.7</v>
      </c>
      <c r="BS31" s="684"/>
      <c r="BT31" s="684"/>
      <c r="BU31" s="684"/>
      <c r="BV31" s="684"/>
      <c r="BW31" s="684"/>
      <c r="BX31" s="685">
        <v>97.2</v>
      </c>
      <c r="BY31" s="684"/>
      <c r="BZ31" s="684"/>
      <c r="CA31" s="684"/>
      <c r="CB31" s="686"/>
      <c r="CD31" s="642"/>
      <c r="CE31" s="643"/>
      <c r="CF31" s="618" t="s">
        <v>300</v>
      </c>
      <c r="CG31" s="619"/>
      <c r="CH31" s="619"/>
      <c r="CI31" s="619"/>
      <c r="CJ31" s="619"/>
      <c r="CK31" s="619"/>
      <c r="CL31" s="619"/>
      <c r="CM31" s="619"/>
      <c r="CN31" s="619"/>
      <c r="CO31" s="619"/>
      <c r="CP31" s="619"/>
      <c r="CQ31" s="620"/>
      <c r="CR31" s="621">
        <v>14032</v>
      </c>
      <c r="CS31" s="634"/>
      <c r="CT31" s="634"/>
      <c r="CU31" s="634"/>
      <c r="CV31" s="634"/>
      <c r="CW31" s="634"/>
      <c r="CX31" s="634"/>
      <c r="CY31" s="635"/>
      <c r="CZ31" s="624">
        <v>0.3</v>
      </c>
      <c r="DA31" s="636"/>
      <c r="DB31" s="636"/>
      <c r="DC31" s="637"/>
      <c r="DD31" s="627">
        <v>13638</v>
      </c>
      <c r="DE31" s="634"/>
      <c r="DF31" s="634"/>
      <c r="DG31" s="634"/>
      <c r="DH31" s="634"/>
      <c r="DI31" s="634"/>
      <c r="DJ31" s="634"/>
      <c r="DK31" s="635"/>
      <c r="DL31" s="627">
        <v>12425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178530</v>
      </c>
      <c r="S32" s="622"/>
      <c r="T32" s="622"/>
      <c r="U32" s="622"/>
      <c r="V32" s="622"/>
      <c r="W32" s="622"/>
      <c r="X32" s="622"/>
      <c r="Y32" s="623"/>
      <c r="Z32" s="659">
        <v>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99.7</v>
      </c>
      <c r="BH32" s="634"/>
      <c r="BI32" s="634"/>
      <c r="BJ32" s="634"/>
      <c r="BK32" s="634"/>
      <c r="BL32" s="634"/>
      <c r="BM32" s="625">
        <v>98.3</v>
      </c>
      <c r="BN32" s="634"/>
      <c r="BO32" s="634"/>
      <c r="BP32" s="634"/>
      <c r="BQ32" s="657"/>
      <c r="BR32" s="692">
        <v>99.5</v>
      </c>
      <c r="BS32" s="634"/>
      <c r="BT32" s="634"/>
      <c r="BU32" s="634"/>
      <c r="BV32" s="634"/>
      <c r="BW32" s="634"/>
      <c r="BX32" s="625">
        <v>97.5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22051</v>
      </c>
      <c r="S33" s="622"/>
      <c r="T33" s="622"/>
      <c r="U33" s="622"/>
      <c r="V33" s="622"/>
      <c r="W33" s="622"/>
      <c r="X33" s="622"/>
      <c r="Y33" s="623"/>
      <c r="Z33" s="659">
        <v>0.5</v>
      </c>
      <c r="AA33" s="659"/>
      <c r="AB33" s="659"/>
      <c r="AC33" s="659"/>
      <c r="AD33" s="660">
        <v>9546</v>
      </c>
      <c r="AE33" s="660"/>
      <c r="AF33" s="660"/>
      <c r="AG33" s="660"/>
      <c r="AH33" s="660"/>
      <c r="AI33" s="660"/>
      <c r="AJ33" s="660"/>
      <c r="AK33" s="660"/>
      <c r="AL33" s="624">
        <v>0.3</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99.7</v>
      </c>
      <c r="BH33" s="606"/>
      <c r="BI33" s="606"/>
      <c r="BJ33" s="606"/>
      <c r="BK33" s="606"/>
      <c r="BL33" s="606"/>
      <c r="BM33" s="652">
        <v>97.7</v>
      </c>
      <c r="BN33" s="606"/>
      <c r="BO33" s="606"/>
      <c r="BP33" s="606"/>
      <c r="BQ33" s="669"/>
      <c r="BR33" s="682">
        <v>99.8</v>
      </c>
      <c r="BS33" s="606"/>
      <c r="BT33" s="606"/>
      <c r="BU33" s="606"/>
      <c r="BV33" s="606"/>
      <c r="BW33" s="606"/>
      <c r="BX33" s="652">
        <v>96.5</v>
      </c>
      <c r="BY33" s="606"/>
      <c r="BZ33" s="606"/>
      <c r="CA33" s="606"/>
      <c r="CB33" s="669"/>
      <c r="CD33" s="618" t="s">
        <v>307</v>
      </c>
      <c r="CE33" s="619"/>
      <c r="CF33" s="619"/>
      <c r="CG33" s="619"/>
      <c r="CH33" s="619"/>
      <c r="CI33" s="619"/>
      <c r="CJ33" s="619"/>
      <c r="CK33" s="619"/>
      <c r="CL33" s="619"/>
      <c r="CM33" s="619"/>
      <c r="CN33" s="619"/>
      <c r="CO33" s="619"/>
      <c r="CP33" s="619"/>
      <c r="CQ33" s="620"/>
      <c r="CR33" s="621">
        <v>1798813</v>
      </c>
      <c r="CS33" s="634"/>
      <c r="CT33" s="634"/>
      <c r="CU33" s="634"/>
      <c r="CV33" s="634"/>
      <c r="CW33" s="634"/>
      <c r="CX33" s="634"/>
      <c r="CY33" s="635"/>
      <c r="CZ33" s="624">
        <v>41.7</v>
      </c>
      <c r="DA33" s="636"/>
      <c r="DB33" s="636"/>
      <c r="DC33" s="637"/>
      <c r="DD33" s="627">
        <v>1471827</v>
      </c>
      <c r="DE33" s="634"/>
      <c r="DF33" s="634"/>
      <c r="DG33" s="634"/>
      <c r="DH33" s="634"/>
      <c r="DI33" s="634"/>
      <c r="DJ33" s="634"/>
      <c r="DK33" s="635"/>
      <c r="DL33" s="627">
        <v>1075086</v>
      </c>
      <c r="DM33" s="634"/>
      <c r="DN33" s="634"/>
      <c r="DO33" s="634"/>
      <c r="DP33" s="634"/>
      <c r="DQ33" s="634"/>
      <c r="DR33" s="634"/>
      <c r="DS33" s="634"/>
      <c r="DT33" s="634"/>
      <c r="DU33" s="634"/>
      <c r="DV33" s="635"/>
      <c r="DW33" s="624">
        <v>37.4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33361</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609707</v>
      </c>
      <c r="CS34" s="622"/>
      <c r="CT34" s="622"/>
      <c r="CU34" s="622"/>
      <c r="CV34" s="622"/>
      <c r="CW34" s="622"/>
      <c r="CX34" s="622"/>
      <c r="CY34" s="623"/>
      <c r="CZ34" s="624">
        <v>14.1</v>
      </c>
      <c r="DA34" s="636"/>
      <c r="DB34" s="636"/>
      <c r="DC34" s="637"/>
      <c r="DD34" s="627">
        <v>439586</v>
      </c>
      <c r="DE34" s="622"/>
      <c r="DF34" s="622"/>
      <c r="DG34" s="622"/>
      <c r="DH34" s="622"/>
      <c r="DI34" s="622"/>
      <c r="DJ34" s="622"/>
      <c r="DK34" s="623"/>
      <c r="DL34" s="627">
        <v>342339</v>
      </c>
      <c r="DM34" s="622"/>
      <c r="DN34" s="622"/>
      <c r="DO34" s="622"/>
      <c r="DP34" s="622"/>
      <c r="DQ34" s="622"/>
      <c r="DR34" s="622"/>
      <c r="DS34" s="622"/>
      <c r="DT34" s="622"/>
      <c r="DU34" s="622"/>
      <c r="DV34" s="623"/>
      <c r="DW34" s="624">
        <v>11.9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48767</v>
      </c>
      <c r="S35" s="622"/>
      <c r="T35" s="622"/>
      <c r="U35" s="622"/>
      <c r="V35" s="622"/>
      <c r="W35" s="622"/>
      <c r="X35" s="622"/>
      <c r="Y35" s="623"/>
      <c r="Z35" s="659">
        <v>1.1000000000000001</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38146</v>
      </c>
      <c r="CS35" s="634"/>
      <c r="CT35" s="634"/>
      <c r="CU35" s="634"/>
      <c r="CV35" s="634"/>
      <c r="CW35" s="634"/>
      <c r="CX35" s="634"/>
      <c r="CY35" s="635"/>
      <c r="CZ35" s="624">
        <v>0.9</v>
      </c>
      <c r="DA35" s="636"/>
      <c r="DB35" s="636"/>
      <c r="DC35" s="637"/>
      <c r="DD35" s="627">
        <v>29796</v>
      </c>
      <c r="DE35" s="634"/>
      <c r="DF35" s="634"/>
      <c r="DG35" s="634"/>
      <c r="DH35" s="634"/>
      <c r="DI35" s="634"/>
      <c r="DJ35" s="634"/>
      <c r="DK35" s="635"/>
      <c r="DL35" s="627">
        <v>27337</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119701</v>
      </c>
      <c r="S36" s="622"/>
      <c r="T36" s="622"/>
      <c r="U36" s="622"/>
      <c r="V36" s="622"/>
      <c r="W36" s="622"/>
      <c r="X36" s="622"/>
      <c r="Y36" s="623"/>
      <c r="Z36" s="659">
        <v>2.7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293979</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8432</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846962</v>
      </c>
      <c r="CS36" s="622"/>
      <c r="CT36" s="622"/>
      <c r="CU36" s="622"/>
      <c r="CV36" s="622"/>
      <c r="CW36" s="622"/>
      <c r="CX36" s="622"/>
      <c r="CY36" s="623"/>
      <c r="CZ36" s="624">
        <v>19.600000000000001</v>
      </c>
      <c r="DA36" s="636"/>
      <c r="DB36" s="636"/>
      <c r="DC36" s="637"/>
      <c r="DD36" s="627">
        <v>807778</v>
      </c>
      <c r="DE36" s="622"/>
      <c r="DF36" s="622"/>
      <c r="DG36" s="622"/>
      <c r="DH36" s="622"/>
      <c r="DI36" s="622"/>
      <c r="DJ36" s="622"/>
      <c r="DK36" s="623"/>
      <c r="DL36" s="627">
        <v>622979</v>
      </c>
      <c r="DM36" s="622"/>
      <c r="DN36" s="622"/>
      <c r="DO36" s="622"/>
      <c r="DP36" s="622"/>
      <c r="DQ36" s="622"/>
      <c r="DR36" s="622"/>
      <c r="DS36" s="622"/>
      <c r="DT36" s="622"/>
      <c r="DU36" s="622"/>
      <c r="DV36" s="623"/>
      <c r="DW36" s="624">
        <v>21.7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151706</v>
      </c>
      <c r="S37" s="622"/>
      <c r="T37" s="622"/>
      <c r="U37" s="622"/>
      <c r="V37" s="622"/>
      <c r="W37" s="622"/>
      <c r="X37" s="622"/>
      <c r="Y37" s="623"/>
      <c r="Z37" s="659">
        <v>3.4</v>
      </c>
      <c r="AA37" s="659"/>
      <c r="AB37" s="659"/>
      <c r="AC37" s="659"/>
      <c r="AD37" s="660">
        <v>2068</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102273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5826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447387</v>
      </c>
      <c r="CS37" s="634"/>
      <c r="CT37" s="634"/>
      <c r="CU37" s="634"/>
      <c r="CV37" s="634"/>
      <c r="CW37" s="634"/>
      <c r="CX37" s="634"/>
      <c r="CY37" s="635"/>
      <c r="CZ37" s="624">
        <v>10.4</v>
      </c>
      <c r="DA37" s="636"/>
      <c r="DB37" s="636"/>
      <c r="DC37" s="637"/>
      <c r="DD37" s="627">
        <v>428475</v>
      </c>
      <c r="DE37" s="634"/>
      <c r="DF37" s="634"/>
      <c r="DG37" s="634"/>
      <c r="DH37" s="634"/>
      <c r="DI37" s="634"/>
      <c r="DJ37" s="634"/>
      <c r="DK37" s="635"/>
      <c r="DL37" s="627">
        <v>383000</v>
      </c>
      <c r="DM37" s="634"/>
      <c r="DN37" s="634"/>
      <c r="DO37" s="634"/>
      <c r="DP37" s="634"/>
      <c r="DQ37" s="634"/>
      <c r="DR37" s="634"/>
      <c r="DS37" s="634"/>
      <c r="DT37" s="634"/>
      <c r="DU37" s="634"/>
      <c r="DV37" s="635"/>
      <c r="DW37" s="624">
        <v>13.3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272723</v>
      </c>
      <c r="S38" s="622"/>
      <c r="T38" s="622"/>
      <c r="U38" s="622"/>
      <c r="V38" s="622"/>
      <c r="W38" s="622"/>
      <c r="X38" s="622"/>
      <c r="Y38" s="623"/>
      <c r="Z38" s="659">
        <v>6.1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44346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475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114942</v>
      </c>
      <c r="CS38" s="622"/>
      <c r="CT38" s="622"/>
      <c r="CU38" s="622"/>
      <c r="CV38" s="622"/>
      <c r="CW38" s="622"/>
      <c r="CX38" s="622"/>
      <c r="CY38" s="623"/>
      <c r="CZ38" s="624">
        <v>2.7</v>
      </c>
      <c r="DA38" s="636"/>
      <c r="DB38" s="636"/>
      <c r="DC38" s="637"/>
      <c r="DD38" s="627">
        <v>87344</v>
      </c>
      <c r="DE38" s="622"/>
      <c r="DF38" s="622"/>
      <c r="DG38" s="622"/>
      <c r="DH38" s="622"/>
      <c r="DI38" s="622"/>
      <c r="DJ38" s="622"/>
      <c r="DK38" s="623"/>
      <c r="DL38" s="627">
        <v>82431</v>
      </c>
      <c r="DM38" s="622"/>
      <c r="DN38" s="622"/>
      <c r="DO38" s="622"/>
      <c r="DP38" s="622"/>
      <c r="DQ38" s="622"/>
      <c r="DR38" s="622"/>
      <c r="DS38" s="622"/>
      <c r="DT38" s="622"/>
      <c r="DU38" s="622"/>
      <c r="DV38" s="623"/>
      <c r="DW38" s="624">
        <v>2.9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32418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695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158556</v>
      </c>
      <c r="CS39" s="634"/>
      <c r="CT39" s="634"/>
      <c r="CU39" s="634"/>
      <c r="CV39" s="634"/>
      <c r="CW39" s="634"/>
      <c r="CX39" s="634"/>
      <c r="CY39" s="635"/>
      <c r="CZ39" s="624">
        <v>3.7</v>
      </c>
      <c r="DA39" s="636"/>
      <c r="DB39" s="636"/>
      <c r="DC39" s="637"/>
      <c r="DD39" s="627">
        <v>107323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5523</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2307</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30500</v>
      </c>
      <c r="CS40" s="622"/>
      <c r="CT40" s="622"/>
      <c r="CU40" s="622"/>
      <c r="CV40" s="622"/>
      <c r="CW40" s="622"/>
      <c r="CX40" s="622"/>
      <c r="CY40" s="623"/>
      <c r="CZ40" s="624">
        <v>0.7</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4491659</v>
      </c>
      <c r="S41" s="646"/>
      <c r="T41" s="646"/>
      <c r="U41" s="646"/>
      <c r="V41" s="646"/>
      <c r="W41" s="646"/>
      <c r="X41" s="646"/>
      <c r="Y41" s="649"/>
      <c r="Z41" s="650">
        <v>100</v>
      </c>
      <c r="AA41" s="650"/>
      <c r="AB41" s="650"/>
      <c r="AC41" s="650"/>
      <c r="AD41" s="651">
        <v>2866106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29803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319</v>
      </c>
      <c r="AR42" s="667"/>
      <c r="AS42" s="667"/>
      <c r="AT42" s="667"/>
      <c r="AU42" s="667"/>
      <c r="AV42" s="667"/>
      <c r="AW42" s="667"/>
      <c r="AX42" s="667"/>
      <c r="AY42" s="668"/>
      <c r="AZ42" s="605">
        <v>82832</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378</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837933</v>
      </c>
      <c r="CS42" s="634"/>
      <c r="CT42" s="634"/>
      <c r="CU42" s="634"/>
      <c r="CV42" s="634"/>
      <c r="CW42" s="634"/>
      <c r="CX42" s="634"/>
      <c r="CY42" s="635"/>
      <c r="CZ42" s="624">
        <v>19.399999999999999</v>
      </c>
      <c r="DA42" s="636"/>
      <c r="DB42" s="636"/>
      <c r="DC42" s="637"/>
      <c r="DD42" s="627">
        <v>289510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12923</v>
      </c>
      <c r="CS43" s="634"/>
      <c r="CT43" s="634"/>
      <c r="CU43" s="634"/>
      <c r="CV43" s="634"/>
      <c r="CW43" s="634"/>
      <c r="CX43" s="634"/>
      <c r="CY43" s="635"/>
      <c r="CZ43" s="624">
        <v>0.3</v>
      </c>
      <c r="DA43" s="636"/>
      <c r="DB43" s="636"/>
      <c r="DC43" s="637"/>
      <c r="DD43" s="627">
        <v>12923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636256</v>
      </c>
      <c r="CS44" s="622"/>
      <c r="CT44" s="622"/>
      <c r="CU44" s="622"/>
      <c r="CV44" s="622"/>
      <c r="CW44" s="622"/>
      <c r="CX44" s="622"/>
      <c r="CY44" s="623"/>
      <c r="CZ44" s="624">
        <v>14.7</v>
      </c>
      <c r="DA44" s="625"/>
      <c r="DB44" s="625"/>
      <c r="DC44" s="626"/>
      <c r="DD44" s="627">
        <v>254747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356354</v>
      </c>
      <c r="CS45" s="634"/>
      <c r="CT45" s="634"/>
      <c r="CU45" s="634"/>
      <c r="CV45" s="634"/>
      <c r="CW45" s="634"/>
      <c r="CX45" s="634"/>
      <c r="CY45" s="635"/>
      <c r="CZ45" s="624">
        <v>8.3000000000000007</v>
      </c>
      <c r="DA45" s="636"/>
      <c r="DB45" s="636"/>
      <c r="DC45" s="637"/>
      <c r="DD45" s="627">
        <v>50791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279902</v>
      </c>
      <c r="CS46" s="622"/>
      <c r="CT46" s="622"/>
      <c r="CU46" s="622"/>
      <c r="CV46" s="622"/>
      <c r="CW46" s="622"/>
      <c r="CX46" s="622"/>
      <c r="CY46" s="623"/>
      <c r="CZ46" s="624">
        <v>6.5</v>
      </c>
      <c r="DA46" s="625"/>
      <c r="DB46" s="625"/>
      <c r="DC46" s="626"/>
      <c r="DD46" s="627">
        <v>203956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201677</v>
      </c>
      <c r="CS47" s="634"/>
      <c r="CT47" s="634"/>
      <c r="CU47" s="634"/>
      <c r="CV47" s="634"/>
      <c r="CW47" s="634"/>
      <c r="CX47" s="634"/>
      <c r="CY47" s="635"/>
      <c r="CZ47" s="624">
        <v>4.7</v>
      </c>
      <c r="DA47" s="636"/>
      <c r="DB47" s="636"/>
      <c r="DC47" s="637"/>
      <c r="DD47" s="627">
        <v>34763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4318002</v>
      </c>
      <c r="CS49" s="606"/>
      <c r="CT49" s="606"/>
      <c r="CU49" s="606"/>
      <c r="CV49" s="606"/>
      <c r="CW49" s="606"/>
      <c r="CX49" s="606"/>
      <c r="CY49" s="607"/>
      <c r="CZ49" s="608">
        <v>100</v>
      </c>
      <c r="DA49" s="609"/>
      <c r="DB49" s="609"/>
      <c r="DC49" s="610"/>
      <c r="DD49" s="611">
        <v>3176807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I1u705veDmNArVGSwWF01h/vwYQVrWuSBo0ne5hLcC0C3Rd5MDzUBLwHi+M8LE+Eyb8zOsE1zuXygt6hLfObg==" saltValue="zmgOx5o6wp88zzr9mMEA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2" t="s">
        <v>351</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352</v>
      </c>
      <c r="DK2" s="1094"/>
      <c r="DL2" s="1094"/>
      <c r="DM2" s="1094"/>
      <c r="DN2" s="1094"/>
      <c r="DO2" s="1095"/>
      <c r="DP2" s="216"/>
      <c r="DQ2" s="1093" t="s">
        <v>353</v>
      </c>
      <c r="DR2" s="1094"/>
      <c r="DS2" s="1094"/>
      <c r="DT2" s="1094"/>
      <c r="DU2" s="1094"/>
      <c r="DV2" s="1094"/>
      <c r="DW2" s="1094"/>
      <c r="DX2" s="1094"/>
      <c r="DY2" s="1094"/>
      <c r="DZ2" s="109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1" t="s">
        <v>354</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7" t="s">
        <v>356</v>
      </c>
      <c r="B5" s="998"/>
      <c r="C5" s="998"/>
      <c r="D5" s="998"/>
      <c r="E5" s="998"/>
      <c r="F5" s="998"/>
      <c r="G5" s="998"/>
      <c r="H5" s="998"/>
      <c r="I5" s="998"/>
      <c r="J5" s="998"/>
      <c r="K5" s="998"/>
      <c r="L5" s="998"/>
      <c r="M5" s="998"/>
      <c r="N5" s="998"/>
      <c r="O5" s="998"/>
      <c r="P5" s="999"/>
      <c r="Q5" s="1003" t="s">
        <v>357</v>
      </c>
      <c r="R5" s="1004"/>
      <c r="S5" s="1004"/>
      <c r="T5" s="1004"/>
      <c r="U5" s="1005"/>
      <c r="V5" s="1003" t="s">
        <v>358</v>
      </c>
      <c r="W5" s="1004"/>
      <c r="X5" s="1004"/>
      <c r="Y5" s="1004"/>
      <c r="Z5" s="1005"/>
      <c r="AA5" s="1003" t="s">
        <v>359</v>
      </c>
      <c r="AB5" s="1004"/>
      <c r="AC5" s="1004"/>
      <c r="AD5" s="1004"/>
      <c r="AE5" s="1004"/>
      <c r="AF5" s="1096" t="s">
        <v>360</v>
      </c>
      <c r="AG5" s="1004"/>
      <c r="AH5" s="1004"/>
      <c r="AI5" s="1004"/>
      <c r="AJ5" s="1017"/>
      <c r="AK5" s="1004" t="s">
        <v>361</v>
      </c>
      <c r="AL5" s="1004"/>
      <c r="AM5" s="1004"/>
      <c r="AN5" s="1004"/>
      <c r="AO5" s="1005"/>
      <c r="AP5" s="1003" t="s">
        <v>362</v>
      </c>
      <c r="AQ5" s="1004"/>
      <c r="AR5" s="1004"/>
      <c r="AS5" s="1004"/>
      <c r="AT5" s="1005"/>
      <c r="AU5" s="1003" t="s">
        <v>363</v>
      </c>
      <c r="AV5" s="1004"/>
      <c r="AW5" s="1004"/>
      <c r="AX5" s="1004"/>
      <c r="AY5" s="1017"/>
      <c r="AZ5" s="220"/>
      <c r="BA5" s="220"/>
      <c r="BB5" s="220"/>
      <c r="BC5" s="220"/>
      <c r="BD5" s="220"/>
      <c r="BE5" s="221"/>
      <c r="BF5" s="221"/>
      <c r="BG5" s="221"/>
      <c r="BH5" s="221"/>
      <c r="BI5" s="221"/>
      <c r="BJ5" s="221"/>
      <c r="BK5" s="221"/>
      <c r="BL5" s="221"/>
      <c r="BM5" s="221"/>
      <c r="BN5" s="221"/>
      <c r="BO5" s="221"/>
      <c r="BP5" s="221"/>
      <c r="BQ5" s="997" t="s">
        <v>364</v>
      </c>
      <c r="BR5" s="998"/>
      <c r="BS5" s="998"/>
      <c r="BT5" s="998"/>
      <c r="BU5" s="998"/>
      <c r="BV5" s="998"/>
      <c r="BW5" s="998"/>
      <c r="BX5" s="998"/>
      <c r="BY5" s="998"/>
      <c r="BZ5" s="998"/>
      <c r="CA5" s="998"/>
      <c r="CB5" s="998"/>
      <c r="CC5" s="998"/>
      <c r="CD5" s="998"/>
      <c r="CE5" s="998"/>
      <c r="CF5" s="998"/>
      <c r="CG5" s="999"/>
      <c r="CH5" s="1003" t="s">
        <v>365</v>
      </c>
      <c r="CI5" s="1004"/>
      <c r="CJ5" s="1004"/>
      <c r="CK5" s="1004"/>
      <c r="CL5" s="1005"/>
      <c r="CM5" s="1003" t="s">
        <v>366</v>
      </c>
      <c r="CN5" s="1004"/>
      <c r="CO5" s="1004"/>
      <c r="CP5" s="1004"/>
      <c r="CQ5" s="1005"/>
      <c r="CR5" s="1003" t="s">
        <v>367</v>
      </c>
      <c r="CS5" s="1004"/>
      <c r="CT5" s="1004"/>
      <c r="CU5" s="1004"/>
      <c r="CV5" s="1005"/>
      <c r="CW5" s="1003" t="s">
        <v>368</v>
      </c>
      <c r="CX5" s="1004"/>
      <c r="CY5" s="1004"/>
      <c r="CZ5" s="1004"/>
      <c r="DA5" s="1005"/>
      <c r="DB5" s="1003" t="s">
        <v>369</v>
      </c>
      <c r="DC5" s="1004"/>
      <c r="DD5" s="1004"/>
      <c r="DE5" s="1004"/>
      <c r="DF5" s="1005"/>
      <c r="DG5" s="1086" t="s">
        <v>370</v>
      </c>
      <c r="DH5" s="1087"/>
      <c r="DI5" s="1087"/>
      <c r="DJ5" s="1087"/>
      <c r="DK5" s="1088"/>
      <c r="DL5" s="1086" t="s">
        <v>371</v>
      </c>
      <c r="DM5" s="1087"/>
      <c r="DN5" s="1087"/>
      <c r="DO5" s="1087"/>
      <c r="DP5" s="1088"/>
      <c r="DQ5" s="1003" t="s">
        <v>372</v>
      </c>
      <c r="DR5" s="1004"/>
      <c r="DS5" s="1004"/>
      <c r="DT5" s="1004"/>
      <c r="DU5" s="1005"/>
      <c r="DV5" s="1003" t="s">
        <v>363</v>
      </c>
      <c r="DW5" s="1004"/>
      <c r="DX5" s="1004"/>
      <c r="DY5" s="1004"/>
      <c r="DZ5" s="1017"/>
      <c r="EA5" s="222"/>
    </row>
    <row r="6" spans="1:131" s="223" customFormat="1" ht="26.25" customHeight="1" thickBot="1" x14ac:dyDescent="0.2">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7"/>
      <c r="AG6" s="1007"/>
      <c r="AH6" s="1007"/>
      <c r="AI6" s="1007"/>
      <c r="AJ6" s="1018"/>
      <c r="AK6" s="1007"/>
      <c r="AL6" s="1007"/>
      <c r="AM6" s="1007"/>
      <c r="AN6" s="1007"/>
      <c r="AO6" s="1008"/>
      <c r="AP6" s="1006"/>
      <c r="AQ6" s="1007"/>
      <c r="AR6" s="1007"/>
      <c r="AS6" s="1007"/>
      <c r="AT6" s="1008"/>
      <c r="AU6" s="1006"/>
      <c r="AV6" s="1007"/>
      <c r="AW6" s="1007"/>
      <c r="AX6" s="1007"/>
      <c r="AY6" s="1018"/>
      <c r="AZ6" s="220"/>
      <c r="BA6" s="220"/>
      <c r="BB6" s="220"/>
      <c r="BC6" s="220"/>
      <c r="BD6" s="220"/>
      <c r="BE6" s="221"/>
      <c r="BF6" s="221"/>
      <c r="BG6" s="221"/>
      <c r="BH6" s="221"/>
      <c r="BI6" s="221"/>
      <c r="BJ6" s="221"/>
      <c r="BK6" s="221"/>
      <c r="BL6" s="221"/>
      <c r="BM6" s="221"/>
      <c r="BN6" s="221"/>
      <c r="BO6" s="221"/>
      <c r="BP6" s="221"/>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9"/>
      <c r="DH6" s="1090"/>
      <c r="DI6" s="1090"/>
      <c r="DJ6" s="1090"/>
      <c r="DK6" s="1091"/>
      <c r="DL6" s="1089"/>
      <c r="DM6" s="1090"/>
      <c r="DN6" s="1090"/>
      <c r="DO6" s="1090"/>
      <c r="DP6" s="1091"/>
      <c r="DQ6" s="1006"/>
      <c r="DR6" s="1007"/>
      <c r="DS6" s="1007"/>
      <c r="DT6" s="1007"/>
      <c r="DU6" s="1008"/>
      <c r="DV6" s="1006"/>
      <c r="DW6" s="1007"/>
      <c r="DX6" s="1007"/>
      <c r="DY6" s="1007"/>
      <c r="DZ6" s="1018"/>
      <c r="EA6" s="222"/>
    </row>
    <row r="7" spans="1:131" s="223" customFormat="1" ht="26.25" customHeight="1" thickTop="1" x14ac:dyDescent="0.15">
      <c r="A7" s="224">
        <v>1</v>
      </c>
      <c r="B7" s="1049" t="s">
        <v>373</v>
      </c>
      <c r="C7" s="1050"/>
      <c r="D7" s="1050"/>
      <c r="E7" s="1050"/>
      <c r="F7" s="1050"/>
      <c r="G7" s="1050"/>
      <c r="H7" s="1050"/>
      <c r="I7" s="1050"/>
      <c r="J7" s="1050"/>
      <c r="K7" s="1050"/>
      <c r="L7" s="1050"/>
      <c r="M7" s="1050"/>
      <c r="N7" s="1050"/>
      <c r="O7" s="1050"/>
      <c r="P7" s="1051"/>
      <c r="Q7" s="1104"/>
      <c r="R7" s="1105"/>
      <c r="S7" s="1105"/>
      <c r="T7" s="1105"/>
      <c r="U7" s="1105"/>
      <c r="V7" s="1105"/>
      <c r="W7" s="1105"/>
      <c r="X7" s="1105"/>
      <c r="Y7" s="1105"/>
      <c r="Z7" s="1105"/>
      <c r="AA7" s="1105"/>
      <c r="AB7" s="1105"/>
      <c r="AC7" s="1105"/>
      <c r="AD7" s="1105"/>
      <c r="AE7" s="1106"/>
      <c r="AF7" s="1107">
        <v>98</v>
      </c>
      <c r="AG7" s="1108"/>
      <c r="AH7" s="1108"/>
      <c r="AI7" s="1108"/>
      <c r="AJ7" s="1109"/>
      <c r="AK7" s="1110"/>
      <c r="AL7" s="1111"/>
      <c r="AM7" s="1111"/>
      <c r="AN7" s="1111"/>
      <c r="AO7" s="1111"/>
      <c r="AP7" s="1111"/>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c r="BT7" s="1102"/>
      <c r="BU7" s="1102"/>
      <c r="BV7" s="1102"/>
      <c r="BW7" s="1102"/>
      <c r="BX7" s="1102"/>
      <c r="BY7" s="1102"/>
      <c r="BZ7" s="1102"/>
      <c r="CA7" s="1102"/>
      <c r="CB7" s="1102"/>
      <c r="CC7" s="1102"/>
      <c r="CD7" s="1102"/>
      <c r="CE7" s="1102"/>
      <c r="CF7" s="1102"/>
      <c r="CG7" s="1114"/>
      <c r="CH7" s="1098"/>
      <c r="CI7" s="1099"/>
      <c r="CJ7" s="1099"/>
      <c r="CK7" s="1099"/>
      <c r="CL7" s="1100"/>
      <c r="CM7" s="1098"/>
      <c r="CN7" s="1099"/>
      <c r="CO7" s="1099"/>
      <c r="CP7" s="1099"/>
      <c r="CQ7" s="1100"/>
      <c r="CR7" s="1098"/>
      <c r="CS7" s="1099"/>
      <c r="CT7" s="1099"/>
      <c r="CU7" s="1099"/>
      <c r="CV7" s="1100"/>
      <c r="CW7" s="1098"/>
      <c r="CX7" s="1099"/>
      <c r="CY7" s="1099"/>
      <c r="CZ7" s="1099"/>
      <c r="DA7" s="1100"/>
      <c r="DB7" s="1098"/>
      <c r="DC7" s="1099"/>
      <c r="DD7" s="1099"/>
      <c r="DE7" s="1099"/>
      <c r="DF7" s="1100"/>
      <c r="DG7" s="1098"/>
      <c r="DH7" s="1099"/>
      <c r="DI7" s="1099"/>
      <c r="DJ7" s="1099"/>
      <c r="DK7" s="1100"/>
      <c r="DL7" s="1098"/>
      <c r="DM7" s="1099"/>
      <c r="DN7" s="1099"/>
      <c r="DO7" s="1099"/>
      <c r="DP7" s="1100"/>
      <c r="DQ7" s="1098"/>
      <c r="DR7" s="1099"/>
      <c r="DS7" s="1099"/>
      <c r="DT7" s="1099"/>
      <c r="DU7" s="1100"/>
      <c r="DV7" s="1101"/>
      <c r="DW7" s="1102"/>
      <c r="DX7" s="1102"/>
      <c r="DY7" s="1102"/>
      <c r="DZ7" s="1103"/>
      <c r="EA7" s="222"/>
    </row>
    <row r="8" spans="1:131" s="223" customFormat="1" ht="26.25" customHeight="1" x14ac:dyDescent="0.15">
      <c r="A8" s="226">
        <v>2</v>
      </c>
      <c r="B8" s="1032"/>
      <c r="C8" s="1033"/>
      <c r="D8" s="1033"/>
      <c r="E8" s="1033"/>
      <c r="F8" s="1033"/>
      <c r="G8" s="1033"/>
      <c r="H8" s="1033"/>
      <c r="I8" s="1033"/>
      <c r="J8" s="1033"/>
      <c r="K8" s="1033"/>
      <c r="L8" s="1033"/>
      <c r="M8" s="1033"/>
      <c r="N8" s="1033"/>
      <c r="O8" s="1033"/>
      <c r="P8" s="1034"/>
      <c r="Q8" s="1040"/>
      <c r="R8" s="1041"/>
      <c r="S8" s="1041"/>
      <c r="T8" s="1041"/>
      <c r="U8" s="1041"/>
      <c r="V8" s="1041"/>
      <c r="W8" s="1041"/>
      <c r="X8" s="1041"/>
      <c r="Y8" s="1041"/>
      <c r="Z8" s="1041"/>
      <c r="AA8" s="1041"/>
      <c r="AB8" s="1041"/>
      <c r="AC8" s="1041"/>
      <c r="AD8" s="1041"/>
      <c r="AE8" s="1042"/>
      <c r="AF8" s="1037"/>
      <c r="AG8" s="1038"/>
      <c r="AH8" s="1038"/>
      <c r="AI8" s="1038"/>
      <c r="AJ8" s="1039"/>
      <c r="AK8" s="1082"/>
      <c r="AL8" s="1083"/>
      <c r="AM8" s="1083"/>
      <c r="AN8" s="1083"/>
      <c r="AO8" s="1083"/>
      <c r="AP8" s="1083"/>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4"/>
      <c r="BT8" s="995"/>
      <c r="BU8" s="995"/>
      <c r="BV8" s="995"/>
      <c r="BW8" s="995"/>
      <c r="BX8" s="995"/>
      <c r="BY8" s="995"/>
      <c r="BZ8" s="995"/>
      <c r="CA8" s="995"/>
      <c r="CB8" s="995"/>
      <c r="CC8" s="995"/>
      <c r="CD8" s="995"/>
      <c r="CE8" s="995"/>
      <c r="CF8" s="995"/>
      <c r="CG8" s="1016"/>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222"/>
    </row>
    <row r="9" spans="1:131" s="223" customFormat="1" ht="26.25" customHeight="1" x14ac:dyDescent="0.15">
      <c r="A9" s="226">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4"/>
      <c r="BT9" s="995"/>
      <c r="BU9" s="995"/>
      <c r="BV9" s="995"/>
      <c r="BW9" s="995"/>
      <c r="BX9" s="995"/>
      <c r="BY9" s="995"/>
      <c r="BZ9" s="995"/>
      <c r="CA9" s="995"/>
      <c r="CB9" s="995"/>
      <c r="CC9" s="995"/>
      <c r="CD9" s="995"/>
      <c r="CE9" s="995"/>
      <c r="CF9" s="995"/>
      <c r="CG9" s="1016"/>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222"/>
    </row>
    <row r="10" spans="1:131" s="223" customFormat="1" ht="26.25" customHeight="1" x14ac:dyDescent="0.15">
      <c r="A10" s="226">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4"/>
      <c r="BT10" s="995"/>
      <c r="BU10" s="995"/>
      <c r="BV10" s="995"/>
      <c r="BW10" s="995"/>
      <c r="BX10" s="995"/>
      <c r="BY10" s="995"/>
      <c r="BZ10" s="995"/>
      <c r="CA10" s="995"/>
      <c r="CB10" s="995"/>
      <c r="CC10" s="995"/>
      <c r="CD10" s="995"/>
      <c r="CE10" s="995"/>
      <c r="CF10" s="995"/>
      <c r="CG10" s="1016"/>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22"/>
    </row>
    <row r="11" spans="1:131" s="223" customFormat="1" ht="26.25" customHeight="1" x14ac:dyDescent="0.15">
      <c r="A11" s="226">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22"/>
    </row>
    <row r="12" spans="1:131" s="223" customFormat="1" ht="26.25" customHeight="1" x14ac:dyDescent="0.15">
      <c r="A12" s="226">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22"/>
    </row>
    <row r="13" spans="1:131" s="223" customFormat="1" ht="26.25" customHeight="1" x14ac:dyDescent="0.15">
      <c r="A13" s="226">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22"/>
    </row>
    <row r="14" spans="1:131" s="223" customFormat="1" ht="26.25" customHeight="1" x14ac:dyDescent="0.15">
      <c r="A14" s="226">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22"/>
    </row>
    <row r="15" spans="1:131" s="223" customFormat="1" ht="26.25" customHeight="1" x14ac:dyDescent="0.15">
      <c r="A15" s="226">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22"/>
    </row>
    <row r="16" spans="1:131" s="223" customFormat="1" ht="26.25" customHeight="1" x14ac:dyDescent="0.15">
      <c r="A16" s="226">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22"/>
    </row>
    <row r="17" spans="1:131" s="223" customFormat="1" ht="26.25" customHeight="1" x14ac:dyDescent="0.15">
      <c r="A17" s="226">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22"/>
    </row>
    <row r="18" spans="1:131" s="223" customFormat="1" ht="26.25" customHeight="1" x14ac:dyDescent="0.15">
      <c r="A18" s="226">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22"/>
    </row>
    <row r="19" spans="1:131" s="223" customFormat="1" ht="26.25" customHeight="1" x14ac:dyDescent="0.15">
      <c r="A19" s="226">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22"/>
    </row>
    <row r="20" spans="1:131" s="223" customFormat="1" ht="26.25" customHeight="1" x14ac:dyDescent="0.15">
      <c r="A20" s="226">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22"/>
    </row>
    <row r="21" spans="1:131" s="223" customFormat="1" ht="26.25" customHeight="1" thickBot="1" x14ac:dyDescent="0.2">
      <c r="A21" s="226">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22"/>
    </row>
    <row r="22" spans="1:131" s="223" customFormat="1" ht="26.25" customHeight="1" x14ac:dyDescent="0.15">
      <c r="A22" s="226">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374</v>
      </c>
      <c r="BA22" s="1030"/>
      <c r="BB22" s="1030"/>
      <c r="BC22" s="1030"/>
      <c r="BD22" s="1031"/>
      <c r="BE22" s="221"/>
      <c r="BF22" s="221"/>
      <c r="BG22" s="221"/>
      <c r="BH22" s="221"/>
      <c r="BI22" s="221"/>
      <c r="BJ22" s="221"/>
      <c r="BK22" s="221"/>
      <c r="BL22" s="221"/>
      <c r="BM22" s="221"/>
      <c r="BN22" s="221"/>
      <c r="BO22" s="221"/>
      <c r="BP22" s="221"/>
      <c r="BQ22" s="226">
        <v>16</v>
      </c>
      <c r="BR22" s="227"/>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22"/>
    </row>
    <row r="23" spans="1:131" s="223" customFormat="1" ht="26.25" customHeight="1" thickBot="1" x14ac:dyDescent="0.2">
      <c r="A23" s="228" t="s">
        <v>375</v>
      </c>
      <c r="B23" s="937" t="s">
        <v>376</v>
      </c>
      <c r="C23" s="938"/>
      <c r="D23" s="938"/>
      <c r="E23" s="938"/>
      <c r="F23" s="938"/>
      <c r="G23" s="938"/>
      <c r="H23" s="938"/>
      <c r="I23" s="938"/>
      <c r="J23" s="938"/>
      <c r="K23" s="938"/>
      <c r="L23" s="938"/>
      <c r="M23" s="938"/>
      <c r="N23" s="938"/>
      <c r="O23" s="938"/>
      <c r="P23" s="948"/>
      <c r="Q23" s="1069"/>
      <c r="R23" s="1063"/>
      <c r="S23" s="1063"/>
      <c r="T23" s="1063"/>
      <c r="U23" s="1063"/>
      <c r="V23" s="1063"/>
      <c r="W23" s="1063"/>
      <c r="X23" s="1063"/>
      <c r="Y23" s="1063"/>
      <c r="Z23" s="1063"/>
      <c r="AA23" s="1063"/>
      <c r="AB23" s="1063"/>
      <c r="AC23" s="1063"/>
      <c r="AD23" s="1063"/>
      <c r="AE23" s="1070"/>
      <c r="AF23" s="1071">
        <v>98</v>
      </c>
      <c r="AG23" s="1063"/>
      <c r="AH23" s="1063"/>
      <c r="AI23" s="1063"/>
      <c r="AJ23" s="1072"/>
      <c r="AK23" s="1073"/>
      <c r="AL23" s="1074"/>
      <c r="AM23" s="1074"/>
      <c r="AN23" s="1074"/>
      <c r="AO23" s="1074"/>
      <c r="AP23" s="1063"/>
      <c r="AQ23" s="1063"/>
      <c r="AR23" s="1063"/>
      <c r="AS23" s="1063"/>
      <c r="AT23" s="1063"/>
      <c r="AU23" s="1064"/>
      <c r="AV23" s="1064"/>
      <c r="AW23" s="1064"/>
      <c r="AX23" s="1064"/>
      <c r="AY23" s="1065"/>
      <c r="AZ23" s="1066" t="s">
        <v>122</v>
      </c>
      <c r="BA23" s="1067"/>
      <c r="BB23" s="1067"/>
      <c r="BC23" s="1067"/>
      <c r="BD23" s="1068"/>
      <c r="BE23" s="221"/>
      <c r="BF23" s="221"/>
      <c r="BG23" s="221"/>
      <c r="BH23" s="221"/>
      <c r="BI23" s="221"/>
      <c r="BJ23" s="221"/>
      <c r="BK23" s="221"/>
      <c r="BL23" s="221"/>
      <c r="BM23" s="221"/>
      <c r="BN23" s="221"/>
      <c r="BO23" s="221"/>
      <c r="BP23" s="221"/>
      <c r="BQ23" s="226">
        <v>17</v>
      </c>
      <c r="BR23" s="227"/>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22"/>
    </row>
    <row r="24" spans="1:131" s="223" customFormat="1" ht="26.25" customHeight="1" x14ac:dyDescent="0.15">
      <c r="A24" s="1062" t="s">
        <v>377</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22"/>
    </row>
    <row r="25" spans="1:131" ht="26.25" customHeight="1" thickBot="1" x14ac:dyDescent="0.2">
      <c r="A25" s="1061" t="s">
        <v>378</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18"/>
    </row>
    <row r="26" spans="1:131" ht="26.25" customHeight="1" x14ac:dyDescent="0.15">
      <c r="A26" s="997" t="s">
        <v>356</v>
      </c>
      <c r="B26" s="998"/>
      <c r="C26" s="998"/>
      <c r="D26" s="998"/>
      <c r="E26" s="998"/>
      <c r="F26" s="998"/>
      <c r="G26" s="998"/>
      <c r="H26" s="998"/>
      <c r="I26" s="998"/>
      <c r="J26" s="998"/>
      <c r="K26" s="998"/>
      <c r="L26" s="998"/>
      <c r="M26" s="998"/>
      <c r="N26" s="998"/>
      <c r="O26" s="998"/>
      <c r="P26" s="999"/>
      <c r="Q26" s="1003" t="s">
        <v>379</v>
      </c>
      <c r="R26" s="1004"/>
      <c r="S26" s="1004"/>
      <c r="T26" s="1004"/>
      <c r="U26" s="1005"/>
      <c r="V26" s="1003" t="s">
        <v>380</v>
      </c>
      <c r="W26" s="1004"/>
      <c r="X26" s="1004"/>
      <c r="Y26" s="1004"/>
      <c r="Z26" s="1005"/>
      <c r="AA26" s="1003" t="s">
        <v>381</v>
      </c>
      <c r="AB26" s="1004"/>
      <c r="AC26" s="1004"/>
      <c r="AD26" s="1004"/>
      <c r="AE26" s="1004"/>
      <c r="AF26" s="1057" t="s">
        <v>382</v>
      </c>
      <c r="AG26" s="1010"/>
      <c r="AH26" s="1010"/>
      <c r="AI26" s="1010"/>
      <c r="AJ26" s="1058"/>
      <c r="AK26" s="1004" t="s">
        <v>383</v>
      </c>
      <c r="AL26" s="1004"/>
      <c r="AM26" s="1004"/>
      <c r="AN26" s="1004"/>
      <c r="AO26" s="1005"/>
      <c r="AP26" s="1003" t="s">
        <v>384</v>
      </c>
      <c r="AQ26" s="1004"/>
      <c r="AR26" s="1004"/>
      <c r="AS26" s="1004"/>
      <c r="AT26" s="1005"/>
      <c r="AU26" s="1003" t="s">
        <v>385</v>
      </c>
      <c r="AV26" s="1004"/>
      <c r="AW26" s="1004"/>
      <c r="AX26" s="1004"/>
      <c r="AY26" s="1005"/>
      <c r="AZ26" s="1003" t="s">
        <v>386</v>
      </c>
      <c r="BA26" s="1004"/>
      <c r="BB26" s="1004"/>
      <c r="BC26" s="1004"/>
      <c r="BD26" s="1005"/>
      <c r="BE26" s="1003" t="s">
        <v>363</v>
      </c>
      <c r="BF26" s="1004"/>
      <c r="BG26" s="1004"/>
      <c r="BH26" s="1004"/>
      <c r="BI26" s="1017"/>
      <c r="BJ26" s="220"/>
      <c r="BK26" s="220"/>
      <c r="BL26" s="220"/>
      <c r="BM26" s="220"/>
      <c r="BN26" s="220"/>
      <c r="BO26" s="229"/>
      <c r="BP26" s="229"/>
      <c r="BQ26" s="226">
        <v>20</v>
      </c>
      <c r="BR26" s="227"/>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18"/>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20"/>
      <c r="BK27" s="220"/>
      <c r="BL27" s="220"/>
      <c r="BM27" s="220"/>
      <c r="BN27" s="220"/>
      <c r="BO27" s="229"/>
      <c r="BP27" s="229"/>
      <c r="BQ27" s="226">
        <v>21</v>
      </c>
      <c r="BR27" s="227"/>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18"/>
    </row>
    <row r="28" spans="1:131" ht="26.25" customHeight="1" thickTop="1" x14ac:dyDescent="0.15">
      <c r="A28" s="230">
        <v>1</v>
      </c>
      <c r="B28" s="1049" t="s">
        <v>387</v>
      </c>
      <c r="C28" s="1050"/>
      <c r="D28" s="1050"/>
      <c r="E28" s="1050"/>
      <c r="F28" s="1050"/>
      <c r="G28" s="1050"/>
      <c r="H28" s="1050"/>
      <c r="I28" s="1050"/>
      <c r="J28" s="1050"/>
      <c r="K28" s="1050"/>
      <c r="L28" s="1050"/>
      <c r="M28" s="1050"/>
      <c r="N28" s="1050"/>
      <c r="O28" s="1050"/>
      <c r="P28" s="1051"/>
      <c r="Q28" s="1052">
        <v>379</v>
      </c>
      <c r="R28" s="1053"/>
      <c r="S28" s="1053"/>
      <c r="T28" s="1053"/>
      <c r="U28" s="1053"/>
      <c r="V28" s="1053">
        <v>371</v>
      </c>
      <c r="W28" s="1053"/>
      <c r="X28" s="1053"/>
      <c r="Y28" s="1053"/>
      <c r="Z28" s="1053"/>
      <c r="AA28" s="1053">
        <v>8</v>
      </c>
      <c r="AB28" s="1053"/>
      <c r="AC28" s="1053"/>
      <c r="AD28" s="1053"/>
      <c r="AE28" s="1054"/>
      <c r="AF28" s="1055">
        <v>8</v>
      </c>
      <c r="AG28" s="1053"/>
      <c r="AH28" s="1053"/>
      <c r="AI28" s="1053"/>
      <c r="AJ28" s="1056"/>
      <c r="AK28" s="1044">
        <v>21</v>
      </c>
      <c r="AL28" s="1045"/>
      <c r="AM28" s="1045"/>
      <c r="AN28" s="1045"/>
      <c r="AO28" s="1045"/>
      <c r="AP28" s="1045">
        <v>0</v>
      </c>
      <c r="AQ28" s="1045"/>
      <c r="AR28" s="1045"/>
      <c r="AS28" s="1045"/>
      <c r="AT28" s="1045"/>
      <c r="AU28" s="1045">
        <v>0</v>
      </c>
      <c r="AV28" s="1045"/>
      <c r="AW28" s="1045"/>
      <c r="AX28" s="1045"/>
      <c r="AY28" s="1045"/>
      <c r="AZ28" s="1046"/>
      <c r="BA28" s="1046"/>
      <c r="BB28" s="1046"/>
      <c r="BC28" s="1046"/>
      <c r="BD28" s="1046"/>
      <c r="BE28" s="1047"/>
      <c r="BF28" s="1047"/>
      <c r="BG28" s="1047"/>
      <c r="BH28" s="1047"/>
      <c r="BI28" s="1048"/>
      <c r="BJ28" s="220"/>
      <c r="BK28" s="220"/>
      <c r="BL28" s="220"/>
      <c r="BM28" s="220"/>
      <c r="BN28" s="220"/>
      <c r="BO28" s="229"/>
      <c r="BP28" s="229"/>
      <c r="BQ28" s="226">
        <v>22</v>
      </c>
      <c r="BR28" s="227"/>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18"/>
    </row>
    <row r="29" spans="1:131" ht="26.25" customHeight="1" x14ac:dyDescent="0.15">
      <c r="A29" s="230">
        <v>2</v>
      </c>
      <c r="B29" s="1032" t="s">
        <v>388</v>
      </c>
      <c r="C29" s="1033"/>
      <c r="D29" s="1033"/>
      <c r="E29" s="1033"/>
      <c r="F29" s="1033"/>
      <c r="G29" s="1033"/>
      <c r="H29" s="1033"/>
      <c r="I29" s="1033"/>
      <c r="J29" s="1033"/>
      <c r="K29" s="1033"/>
      <c r="L29" s="1033"/>
      <c r="M29" s="1033"/>
      <c r="N29" s="1033"/>
      <c r="O29" s="1033"/>
      <c r="P29" s="1034"/>
      <c r="Q29" s="1040">
        <v>91</v>
      </c>
      <c r="R29" s="1041"/>
      <c r="S29" s="1041"/>
      <c r="T29" s="1041"/>
      <c r="U29" s="1041"/>
      <c r="V29" s="1041">
        <v>86</v>
      </c>
      <c r="W29" s="1041"/>
      <c r="X29" s="1041"/>
      <c r="Y29" s="1041"/>
      <c r="Z29" s="1041"/>
      <c r="AA29" s="1041">
        <v>5</v>
      </c>
      <c r="AB29" s="1041"/>
      <c r="AC29" s="1041"/>
      <c r="AD29" s="1041"/>
      <c r="AE29" s="1042"/>
      <c r="AF29" s="1037">
        <v>2</v>
      </c>
      <c r="AG29" s="1038"/>
      <c r="AH29" s="1038"/>
      <c r="AI29" s="1038"/>
      <c r="AJ29" s="1039"/>
      <c r="AK29" s="980">
        <v>25</v>
      </c>
      <c r="AL29" s="971"/>
      <c r="AM29" s="971"/>
      <c r="AN29" s="971"/>
      <c r="AO29" s="971"/>
      <c r="AP29" s="971">
        <v>0</v>
      </c>
      <c r="AQ29" s="971"/>
      <c r="AR29" s="971"/>
      <c r="AS29" s="971"/>
      <c r="AT29" s="971"/>
      <c r="AU29" s="971">
        <v>0</v>
      </c>
      <c r="AV29" s="971"/>
      <c r="AW29" s="971"/>
      <c r="AX29" s="971"/>
      <c r="AY29" s="971"/>
      <c r="AZ29" s="1043"/>
      <c r="BA29" s="1043"/>
      <c r="BB29" s="1043"/>
      <c r="BC29" s="1043"/>
      <c r="BD29" s="1043"/>
      <c r="BE29" s="972"/>
      <c r="BF29" s="972"/>
      <c r="BG29" s="972"/>
      <c r="BH29" s="972"/>
      <c r="BI29" s="973"/>
      <c r="BJ29" s="220"/>
      <c r="BK29" s="220"/>
      <c r="BL29" s="220"/>
      <c r="BM29" s="220"/>
      <c r="BN29" s="220"/>
      <c r="BO29" s="229"/>
      <c r="BP29" s="229"/>
      <c r="BQ29" s="226">
        <v>23</v>
      </c>
      <c r="BR29" s="227"/>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18"/>
    </row>
    <row r="30" spans="1:131" ht="26.25" customHeight="1" x14ac:dyDescent="0.15">
      <c r="A30" s="230">
        <v>3</v>
      </c>
      <c r="B30" s="1032" t="s">
        <v>389</v>
      </c>
      <c r="C30" s="1033"/>
      <c r="D30" s="1033"/>
      <c r="E30" s="1033"/>
      <c r="F30" s="1033"/>
      <c r="G30" s="1033"/>
      <c r="H30" s="1033"/>
      <c r="I30" s="1033"/>
      <c r="J30" s="1033"/>
      <c r="K30" s="1033"/>
      <c r="L30" s="1033"/>
      <c r="M30" s="1033"/>
      <c r="N30" s="1033"/>
      <c r="O30" s="1033"/>
      <c r="P30" s="1034"/>
      <c r="Q30" s="1040">
        <v>218</v>
      </c>
      <c r="R30" s="1041"/>
      <c r="S30" s="1041"/>
      <c r="T30" s="1041"/>
      <c r="U30" s="1041"/>
      <c r="V30" s="1041">
        <v>218</v>
      </c>
      <c r="W30" s="1041"/>
      <c r="X30" s="1041"/>
      <c r="Y30" s="1041"/>
      <c r="Z30" s="1041"/>
      <c r="AA30" s="1041">
        <v>0</v>
      </c>
      <c r="AB30" s="1041"/>
      <c r="AC30" s="1041"/>
      <c r="AD30" s="1041"/>
      <c r="AE30" s="1042"/>
      <c r="AF30" s="1037">
        <v>43</v>
      </c>
      <c r="AG30" s="1038"/>
      <c r="AH30" s="1038"/>
      <c r="AI30" s="1038"/>
      <c r="AJ30" s="1039"/>
      <c r="AK30" s="980">
        <v>32</v>
      </c>
      <c r="AL30" s="971"/>
      <c r="AM30" s="971"/>
      <c r="AN30" s="971"/>
      <c r="AO30" s="971"/>
      <c r="AP30" s="971">
        <v>464</v>
      </c>
      <c r="AQ30" s="971"/>
      <c r="AR30" s="971"/>
      <c r="AS30" s="971"/>
      <c r="AT30" s="971"/>
      <c r="AU30" s="971">
        <v>233</v>
      </c>
      <c r="AV30" s="971"/>
      <c r="AW30" s="971"/>
      <c r="AX30" s="971"/>
      <c r="AY30" s="971"/>
      <c r="AZ30" s="1043"/>
      <c r="BA30" s="1043"/>
      <c r="BB30" s="1043"/>
      <c r="BC30" s="1043"/>
      <c r="BD30" s="1043"/>
      <c r="BE30" s="972" t="s">
        <v>390</v>
      </c>
      <c r="BF30" s="972"/>
      <c r="BG30" s="972"/>
      <c r="BH30" s="972"/>
      <c r="BI30" s="973"/>
      <c r="BJ30" s="220"/>
      <c r="BK30" s="220"/>
      <c r="BL30" s="220"/>
      <c r="BM30" s="220"/>
      <c r="BN30" s="220"/>
      <c r="BO30" s="229"/>
      <c r="BP30" s="229"/>
      <c r="BQ30" s="226">
        <v>24</v>
      </c>
      <c r="BR30" s="227"/>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18"/>
    </row>
    <row r="31" spans="1:131" ht="26.25" customHeight="1" x14ac:dyDescent="0.15">
      <c r="A31" s="230">
        <v>4</v>
      </c>
      <c r="B31" s="1032" t="s">
        <v>391</v>
      </c>
      <c r="C31" s="1033"/>
      <c r="D31" s="1033"/>
      <c r="E31" s="1033"/>
      <c r="F31" s="1033"/>
      <c r="G31" s="1033"/>
      <c r="H31" s="1033"/>
      <c r="I31" s="1033"/>
      <c r="J31" s="1033"/>
      <c r="K31" s="1033"/>
      <c r="L31" s="1033"/>
      <c r="M31" s="1033"/>
      <c r="N31" s="1033"/>
      <c r="O31" s="1033"/>
      <c r="P31" s="1034"/>
      <c r="Q31" s="1040">
        <v>65</v>
      </c>
      <c r="R31" s="1041"/>
      <c r="S31" s="1041"/>
      <c r="T31" s="1041"/>
      <c r="U31" s="1041"/>
      <c r="V31" s="1041">
        <v>45</v>
      </c>
      <c r="W31" s="1041"/>
      <c r="X31" s="1041"/>
      <c r="Y31" s="1041"/>
      <c r="Z31" s="1041"/>
      <c r="AA31" s="1041">
        <v>20</v>
      </c>
      <c r="AB31" s="1041"/>
      <c r="AC31" s="1041"/>
      <c r="AD31" s="1041"/>
      <c r="AE31" s="1042"/>
      <c r="AF31" s="1037">
        <v>0</v>
      </c>
      <c r="AG31" s="1038"/>
      <c r="AH31" s="1038"/>
      <c r="AI31" s="1038"/>
      <c r="AJ31" s="1039"/>
      <c r="AK31" s="980">
        <v>44</v>
      </c>
      <c r="AL31" s="971"/>
      <c r="AM31" s="971"/>
      <c r="AN31" s="971"/>
      <c r="AO31" s="971"/>
      <c r="AP31" s="971">
        <v>257</v>
      </c>
      <c r="AQ31" s="971"/>
      <c r="AR31" s="971"/>
      <c r="AS31" s="971"/>
      <c r="AT31" s="971"/>
      <c r="AU31" s="971">
        <v>197</v>
      </c>
      <c r="AV31" s="971"/>
      <c r="AW31" s="971"/>
      <c r="AX31" s="971"/>
      <c r="AY31" s="971"/>
      <c r="AZ31" s="1043"/>
      <c r="BA31" s="1043"/>
      <c r="BB31" s="1043"/>
      <c r="BC31" s="1043"/>
      <c r="BD31" s="1043"/>
      <c r="BE31" s="972" t="s">
        <v>390</v>
      </c>
      <c r="BF31" s="972"/>
      <c r="BG31" s="972"/>
      <c r="BH31" s="972"/>
      <c r="BI31" s="973"/>
      <c r="BJ31" s="220"/>
      <c r="BK31" s="220"/>
      <c r="BL31" s="220"/>
      <c r="BM31" s="220"/>
      <c r="BN31" s="220"/>
      <c r="BO31" s="229"/>
      <c r="BP31" s="229"/>
      <c r="BQ31" s="226">
        <v>25</v>
      </c>
      <c r="BR31" s="227"/>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18"/>
    </row>
    <row r="32" spans="1:131" ht="26.25" customHeight="1" x14ac:dyDescent="0.15">
      <c r="A32" s="230">
        <v>5</v>
      </c>
      <c r="B32" s="1032" t="s">
        <v>392</v>
      </c>
      <c r="C32" s="1033"/>
      <c r="D32" s="1033"/>
      <c r="E32" s="1033"/>
      <c r="F32" s="1033"/>
      <c r="G32" s="1033"/>
      <c r="H32" s="1033"/>
      <c r="I32" s="1033"/>
      <c r="J32" s="1033"/>
      <c r="K32" s="1033"/>
      <c r="L32" s="1033"/>
      <c r="M32" s="1033"/>
      <c r="N32" s="1033"/>
      <c r="O32" s="1033"/>
      <c r="P32" s="1034"/>
      <c r="Q32" s="1040">
        <v>80</v>
      </c>
      <c r="R32" s="1041"/>
      <c r="S32" s="1041"/>
      <c r="T32" s="1041"/>
      <c r="U32" s="1041"/>
      <c r="V32" s="1041">
        <v>61</v>
      </c>
      <c r="W32" s="1041"/>
      <c r="X32" s="1041"/>
      <c r="Y32" s="1041"/>
      <c r="Z32" s="1041"/>
      <c r="AA32" s="1041">
        <v>19</v>
      </c>
      <c r="AB32" s="1041"/>
      <c r="AC32" s="1041"/>
      <c r="AD32" s="1041"/>
      <c r="AE32" s="1042"/>
      <c r="AF32" s="1037">
        <v>7</v>
      </c>
      <c r="AG32" s="1038"/>
      <c r="AH32" s="1038"/>
      <c r="AI32" s="1038"/>
      <c r="AJ32" s="1039"/>
      <c r="AK32" s="980">
        <v>46</v>
      </c>
      <c r="AL32" s="971"/>
      <c r="AM32" s="971"/>
      <c r="AN32" s="971"/>
      <c r="AO32" s="971"/>
      <c r="AP32" s="971">
        <v>294</v>
      </c>
      <c r="AQ32" s="971"/>
      <c r="AR32" s="971"/>
      <c r="AS32" s="971"/>
      <c r="AT32" s="971"/>
      <c r="AU32" s="971">
        <v>237</v>
      </c>
      <c r="AV32" s="971"/>
      <c r="AW32" s="971"/>
      <c r="AX32" s="971"/>
      <c r="AY32" s="971"/>
      <c r="AZ32" s="1043"/>
      <c r="BA32" s="1043"/>
      <c r="BB32" s="1043"/>
      <c r="BC32" s="1043"/>
      <c r="BD32" s="1043"/>
      <c r="BE32" s="972" t="s">
        <v>390</v>
      </c>
      <c r="BF32" s="972"/>
      <c r="BG32" s="972"/>
      <c r="BH32" s="972"/>
      <c r="BI32" s="973"/>
      <c r="BJ32" s="220"/>
      <c r="BK32" s="220"/>
      <c r="BL32" s="220"/>
      <c r="BM32" s="220"/>
      <c r="BN32" s="220"/>
      <c r="BO32" s="229"/>
      <c r="BP32" s="229"/>
      <c r="BQ32" s="226">
        <v>26</v>
      </c>
      <c r="BR32" s="227"/>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18"/>
    </row>
    <row r="33" spans="1:131" ht="26.25" customHeight="1" x14ac:dyDescent="0.15">
      <c r="A33" s="230">
        <v>6</v>
      </c>
      <c r="B33" s="1032" t="s">
        <v>393</v>
      </c>
      <c r="C33" s="1033"/>
      <c r="D33" s="1033"/>
      <c r="E33" s="1033"/>
      <c r="F33" s="1033"/>
      <c r="G33" s="1033"/>
      <c r="H33" s="1033"/>
      <c r="I33" s="1033"/>
      <c r="J33" s="1033"/>
      <c r="K33" s="1033"/>
      <c r="L33" s="1033"/>
      <c r="M33" s="1033"/>
      <c r="N33" s="1033"/>
      <c r="O33" s="1033"/>
      <c r="P33" s="1034"/>
      <c r="Q33" s="1040">
        <v>110</v>
      </c>
      <c r="R33" s="1041"/>
      <c r="S33" s="1041"/>
      <c r="T33" s="1041"/>
      <c r="U33" s="1041"/>
      <c r="V33" s="1041">
        <v>106</v>
      </c>
      <c r="W33" s="1041"/>
      <c r="X33" s="1041"/>
      <c r="Y33" s="1041"/>
      <c r="Z33" s="1041"/>
      <c r="AA33" s="1041">
        <v>4</v>
      </c>
      <c r="AB33" s="1041"/>
      <c r="AC33" s="1041"/>
      <c r="AD33" s="1041"/>
      <c r="AE33" s="1042"/>
      <c r="AF33" s="1037">
        <v>15</v>
      </c>
      <c r="AG33" s="1038"/>
      <c r="AH33" s="1038"/>
      <c r="AI33" s="1038"/>
      <c r="AJ33" s="1039"/>
      <c r="AK33" s="980">
        <v>56</v>
      </c>
      <c r="AL33" s="971"/>
      <c r="AM33" s="971"/>
      <c r="AN33" s="971"/>
      <c r="AO33" s="971"/>
      <c r="AP33" s="971">
        <v>303</v>
      </c>
      <c r="AQ33" s="971"/>
      <c r="AR33" s="971"/>
      <c r="AS33" s="971"/>
      <c r="AT33" s="971"/>
      <c r="AU33" s="971">
        <v>282</v>
      </c>
      <c r="AV33" s="971"/>
      <c r="AW33" s="971"/>
      <c r="AX33" s="971"/>
      <c r="AY33" s="971"/>
      <c r="AZ33" s="1043"/>
      <c r="BA33" s="1043"/>
      <c r="BB33" s="1043"/>
      <c r="BC33" s="1043"/>
      <c r="BD33" s="1043"/>
      <c r="BE33" s="972" t="s">
        <v>390</v>
      </c>
      <c r="BF33" s="972"/>
      <c r="BG33" s="972"/>
      <c r="BH33" s="972"/>
      <c r="BI33" s="973"/>
      <c r="BJ33" s="220"/>
      <c r="BK33" s="220"/>
      <c r="BL33" s="220"/>
      <c r="BM33" s="220"/>
      <c r="BN33" s="220"/>
      <c r="BO33" s="229"/>
      <c r="BP33" s="229"/>
      <c r="BQ33" s="226">
        <v>27</v>
      </c>
      <c r="BR33" s="227"/>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18"/>
    </row>
    <row r="34" spans="1:131" ht="26.25" customHeight="1" x14ac:dyDescent="0.15">
      <c r="A34" s="230">
        <v>7</v>
      </c>
      <c r="B34" s="1032" t="s">
        <v>394</v>
      </c>
      <c r="C34" s="1033"/>
      <c r="D34" s="1033"/>
      <c r="E34" s="1033"/>
      <c r="F34" s="1033"/>
      <c r="G34" s="1033"/>
      <c r="H34" s="1033"/>
      <c r="I34" s="1033"/>
      <c r="J34" s="1033"/>
      <c r="K34" s="1033"/>
      <c r="L34" s="1033"/>
      <c r="M34" s="1033"/>
      <c r="N34" s="1033"/>
      <c r="O34" s="1033"/>
      <c r="P34" s="1034"/>
      <c r="Q34" s="1040">
        <v>24</v>
      </c>
      <c r="R34" s="1041"/>
      <c r="S34" s="1041"/>
      <c r="T34" s="1041"/>
      <c r="U34" s="1041"/>
      <c r="V34" s="1041">
        <v>24</v>
      </c>
      <c r="W34" s="1041"/>
      <c r="X34" s="1041"/>
      <c r="Y34" s="1041"/>
      <c r="Z34" s="1041"/>
      <c r="AA34" s="1041">
        <v>0</v>
      </c>
      <c r="AB34" s="1041"/>
      <c r="AC34" s="1041"/>
      <c r="AD34" s="1041"/>
      <c r="AE34" s="1042"/>
      <c r="AF34" s="1037" t="s">
        <v>122</v>
      </c>
      <c r="AG34" s="1038"/>
      <c r="AH34" s="1038"/>
      <c r="AI34" s="1038"/>
      <c r="AJ34" s="1039"/>
      <c r="AK34" s="980">
        <v>2</v>
      </c>
      <c r="AL34" s="971"/>
      <c r="AM34" s="971"/>
      <c r="AN34" s="971"/>
      <c r="AO34" s="971"/>
      <c r="AP34" s="971">
        <v>11</v>
      </c>
      <c r="AQ34" s="971"/>
      <c r="AR34" s="971"/>
      <c r="AS34" s="971"/>
      <c r="AT34" s="971"/>
      <c r="AU34" s="971">
        <v>0</v>
      </c>
      <c r="AV34" s="971"/>
      <c r="AW34" s="971"/>
      <c r="AX34" s="971"/>
      <c r="AY34" s="971"/>
      <c r="AZ34" s="1043"/>
      <c r="BA34" s="1043"/>
      <c r="BB34" s="1043"/>
      <c r="BC34" s="1043"/>
      <c r="BD34" s="1043"/>
      <c r="BE34" s="972" t="s">
        <v>395</v>
      </c>
      <c r="BF34" s="972"/>
      <c r="BG34" s="972"/>
      <c r="BH34" s="972"/>
      <c r="BI34" s="973"/>
      <c r="BJ34" s="220"/>
      <c r="BK34" s="220"/>
      <c r="BL34" s="220"/>
      <c r="BM34" s="220"/>
      <c r="BN34" s="220"/>
      <c r="BO34" s="229"/>
      <c r="BP34" s="229"/>
      <c r="BQ34" s="226">
        <v>28</v>
      </c>
      <c r="BR34" s="227"/>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18"/>
    </row>
    <row r="35" spans="1:131" ht="26.25" customHeight="1" x14ac:dyDescent="0.15">
      <c r="A35" s="230">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0"/>
      <c r="AL35" s="971"/>
      <c r="AM35" s="971"/>
      <c r="AN35" s="971"/>
      <c r="AO35" s="971"/>
      <c r="AP35" s="971"/>
      <c r="AQ35" s="971"/>
      <c r="AR35" s="971"/>
      <c r="AS35" s="971"/>
      <c r="AT35" s="971"/>
      <c r="AU35" s="971"/>
      <c r="AV35" s="971"/>
      <c r="AW35" s="971"/>
      <c r="AX35" s="971"/>
      <c r="AY35" s="971"/>
      <c r="AZ35" s="1043"/>
      <c r="BA35" s="1043"/>
      <c r="BB35" s="1043"/>
      <c r="BC35" s="1043"/>
      <c r="BD35" s="1043"/>
      <c r="BE35" s="972"/>
      <c r="BF35" s="972"/>
      <c r="BG35" s="972"/>
      <c r="BH35" s="972"/>
      <c r="BI35" s="973"/>
      <c r="BJ35" s="220"/>
      <c r="BK35" s="220"/>
      <c r="BL35" s="220"/>
      <c r="BM35" s="220"/>
      <c r="BN35" s="220"/>
      <c r="BO35" s="229"/>
      <c r="BP35" s="229"/>
      <c r="BQ35" s="226">
        <v>29</v>
      </c>
      <c r="BR35" s="227"/>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18"/>
    </row>
    <row r="36" spans="1:131" ht="26.25" customHeight="1" x14ac:dyDescent="0.15">
      <c r="A36" s="230">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0"/>
      <c r="AL36" s="971"/>
      <c r="AM36" s="971"/>
      <c r="AN36" s="971"/>
      <c r="AO36" s="971"/>
      <c r="AP36" s="971"/>
      <c r="AQ36" s="971"/>
      <c r="AR36" s="971"/>
      <c r="AS36" s="971"/>
      <c r="AT36" s="971"/>
      <c r="AU36" s="971"/>
      <c r="AV36" s="971"/>
      <c r="AW36" s="971"/>
      <c r="AX36" s="971"/>
      <c r="AY36" s="971"/>
      <c r="AZ36" s="1043"/>
      <c r="BA36" s="1043"/>
      <c r="BB36" s="1043"/>
      <c r="BC36" s="1043"/>
      <c r="BD36" s="1043"/>
      <c r="BE36" s="972"/>
      <c r="BF36" s="972"/>
      <c r="BG36" s="972"/>
      <c r="BH36" s="972"/>
      <c r="BI36" s="973"/>
      <c r="BJ36" s="220"/>
      <c r="BK36" s="220"/>
      <c r="BL36" s="220"/>
      <c r="BM36" s="220"/>
      <c r="BN36" s="220"/>
      <c r="BO36" s="229"/>
      <c r="BP36" s="229"/>
      <c r="BQ36" s="226">
        <v>30</v>
      </c>
      <c r="BR36" s="227"/>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18"/>
    </row>
    <row r="37" spans="1:131" ht="26.25" customHeight="1" x14ac:dyDescent="0.15">
      <c r="A37" s="230">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0"/>
      <c r="AL37" s="971"/>
      <c r="AM37" s="971"/>
      <c r="AN37" s="971"/>
      <c r="AO37" s="971"/>
      <c r="AP37" s="971"/>
      <c r="AQ37" s="971"/>
      <c r="AR37" s="971"/>
      <c r="AS37" s="971"/>
      <c r="AT37" s="971"/>
      <c r="AU37" s="971"/>
      <c r="AV37" s="971"/>
      <c r="AW37" s="971"/>
      <c r="AX37" s="971"/>
      <c r="AY37" s="971"/>
      <c r="AZ37" s="1043"/>
      <c r="BA37" s="1043"/>
      <c r="BB37" s="1043"/>
      <c r="BC37" s="1043"/>
      <c r="BD37" s="1043"/>
      <c r="BE37" s="972"/>
      <c r="BF37" s="972"/>
      <c r="BG37" s="972"/>
      <c r="BH37" s="972"/>
      <c r="BI37" s="973"/>
      <c r="BJ37" s="220"/>
      <c r="BK37" s="220"/>
      <c r="BL37" s="220"/>
      <c r="BM37" s="220"/>
      <c r="BN37" s="220"/>
      <c r="BO37" s="229"/>
      <c r="BP37" s="229"/>
      <c r="BQ37" s="226">
        <v>31</v>
      </c>
      <c r="BR37" s="227"/>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18"/>
    </row>
    <row r="38" spans="1:131" ht="26.25" customHeight="1" x14ac:dyDescent="0.15">
      <c r="A38" s="230">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0"/>
      <c r="AL38" s="971"/>
      <c r="AM38" s="971"/>
      <c r="AN38" s="971"/>
      <c r="AO38" s="971"/>
      <c r="AP38" s="971"/>
      <c r="AQ38" s="971"/>
      <c r="AR38" s="971"/>
      <c r="AS38" s="971"/>
      <c r="AT38" s="971"/>
      <c r="AU38" s="971"/>
      <c r="AV38" s="971"/>
      <c r="AW38" s="971"/>
      <c r="AX38" s="971"/>
      <c r="AY38" s="971"/>
      <c r="AZ38" s="1043"/>
      <c r="BA38" s="1043"/>
      <c r="BB38" s="1043"/>
      <c r="BC38" s="1043"/>
      <c r="BD38" s="1043"/>
      <c r="BE38" s="972"/>
      <c r="BF38" s="972"/>
      <c r="BG38" s="972"/>
      <c r="BH38" s="972"/>
      <c r="BI38" s="973"/>
      <c r="BJ38" s="220"/>
      <c r="BK38" s="220"/>
      <c r="BL38" s="220"/>
      <c r="BM38" s="220"/>
      <c r="BN38" s="220"/>
      <c r="BO38" s="229"/>
      <c r="BP38" s="229"/>
      <c r="BQ38" s="226">
        <v>32</v>
      </c>
      <c r="BR38" s="227"/>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18"/>
    </row>
    <row r="39" spans="1:131" ht="26.25" customHeight="1" x14ac:dyDescent="0.15">
      <c r="A39" s="230">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0"/>
      <c r="AL39" s="971"/>
      <c r="AM39" s="971"/>
      <c r="AN39" s="971"/>
      <c r="AO39" s="971"/>
      <c r="AP39" s="971"/>
      <c r="AQ39" s="971"/>
      <c r="AR39" s="971"/>
      <c r="AS39" s="971"/>
      <c r="AT39" s="971"/>
      <c r="AU39" s="971"/>
      <c r="AV39" s="971"/>
      <c r="AW39" s="971"/>
      <c r="AX39" s="971"/>
      <c r="AY39" s="971"/>
      <c r="AZ39" s="1043"/>
      <c r="BA39" s="1043"/>
      <c r="BB39" s="1043"/>
      <c r="BC39" s="1043"/>
      <c r="BD39" s="1043"/>
      <c r="BE39" s="972"/>
      <c r="BF39" s="972"/>
      <c r="BG39" s="972"/>
      <c r="BH39" s="972"/>
      <c r="BI39" s="973"/>
      <c r="BJ39" s="220"/>
      <c r="BK39" s="220"/>
      <c r="BL39" s="220"/>
      <c r="BM39" s="220"/>
      <c r="BN39" s="220"/>
      <c r="BO39" s="229"/>
      <c r="BP39" s="229"/>
      <c r="BQ39" s="226">
        <v>33</v>
      </c>
      <c r="BR39" s="227"/>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18"/>
    </row>
    <row r="40" spans="1:131" ht="26.25" customHeight="1" x14ac:dyDescent="0.15">
      <c r="A40" s="226">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0"/>
      <c r="AL40" s="971"/>
      <c r="AM40" s="971"/>
      <c r="AN40" s="971"/>
      <c r="AO40" s="971"/>
      <c r="AP40" s="971"/>
      <c r="AQ40" s="971"/>
      <c r="AR40" s="971"/>
      <c r="AS40" s="971"/>
      <c r="AT40" s="971"/>
      <c r="AU40" s="971"/>
      <c r="AV40" s="971"/>
      <c r="AW40" s="971"/>
      <c r="AX40" s="971"/>
      <c r="AY40" s="971"/>
      <c r="AZ40" s="1043"/>
      <c r="BA40" s="1043"/>
      <c r="BB40" s="1043"/>
      <c r="BC40" s="1043"/>
      <c r="BD40" s="1043"/>
      <c r="BE40" s="972"/>
      <c r="BF40" s="972"/>
      <c r="BG40" s="972"/>
      <c r="BH40" s="972"/>
      <c r="BI40" s="973"/>
      <c r="BJ40" s="220"/>
      <c r="BK40" s="220"/>
      <c r="BL40" s="220"/>
      <c r="BM40" s="220"/>
      <c r="BN40" s="220"/>
      <c r="BO40" s="229"/>
      <c r="BP40" s="229"/>
      <c r="BQ40" s="226">
        <v>34</v>
      </c>
      <c r="BR40" s="227"/>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18"/>
    </row>
    <row r="41" spans="1:131" ht="26.25" customHeight="1" x14ac:dyDescent="0.15">
      <c r="A41" s="226">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0"/>
      <c r="AL41" s="971"/>
      <c r="AM41" s="971"/>
      <c r="AN41" s="971"/>
      <c r="AO41" s="971"/>
      <c r="AP41" s="971"/>
      <c r="AQ41" s="971"/>
      <c r="AR41" s="971"/>
      <c r="AS41" s="971"/>
      <c r="AT41" s="971"/>
      <c r="AU41" s="971"/>
      <c r="AV41" s="971"/>
      <c r="AW41" s="971"/>
      <c r="AX41" s="971"/>
      <c r="AY41" s="971"/>
      <c r="AZ41" s="1043"/>
      <c r="BA41" s="1043"/>
      <c r="BB41" s="1043"/>
      <c r="BC41" s="1043"/>
      <c r="BD41" s="1043"/>
      <c r="BE41" s="972"/>
      <c r="BF41" s="972"/>
      <c r="BG41" s="972"/>
      <c r="BH41" s="972"/>
      <c r="BI41" s="973"/>
      <c r="BJ41" s="220"/>
      <c r="BK41" s="220"/>
      <c r="BL41" s="220"/>
      <c r="BM41" s="220"/>
      <c r="BN41" s="220"/>
      <c r="BO41" s="229"/>
      <c r="BP41" s="229"/>
      <c r="BQ41" s="226">
        <v>35</v>
      </c>
      <c r="BR41" s="227"/>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18"/>
    </row>
    <row r="42" spans="1:131" ht="26.25" customHeight="1" x14ac:dyDescent="0.15">
      <c r="A42" s="226">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0"/>
      <c r="AL42" s="971"/>
      <c r="AM42" s="971"/>
      <c r="AN42" s="971"/>
      <c r="AO42" s="971"/>
      <c r="AP42" s="971"/>
      <c r="AQ42" s="971"/>
      <c r="AR42" s="971"/>
      <c r="AS42" s="971"/>
      <c r="AT42" s="971"/>
      <c r="AU42" s="971"/>
      <c r="AV42" s="971"/>
      <c r="AW42" s="971"/>
      <c r="AX42" s="971"/>
      <c r="AY42" s="971"/>
      <c r="AZ42" s="1043"/>
      <c r="BA42" s="1043"/>
      <c r="BB42" s="1043"/>
      <c r="BC42" s="1043"/>
      <c r="BD42" s="1043"/>
      <c r="BE42" s="972"/>
      <c r="BF42" s="972"/>
      <c r="BG42" s="972"/>
      <c r="BH42" s="972"/>
      <c r="BI42" s="973"/>
      <c r="BJ42" s="220"/>
      <c r="BK42" s="220"/>
      <c r="BL42" s="220"/>
      <c r="BM42" s="220"/>
      <c r="BN42" s="220"/>
      <c r="BO42" s="229"/>
      <c r="BP42" s="229"/>
      <c r="BQ42" s="226">
        <v>36</v>
      </c>
      <c r="BR42" s="227"/>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18"/>
    </row>
    <row r="43" spans="1:131" ht="26.25" customHeight="1" x14ac:dyDescent="0.15">
      <c r="A43" s="226">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0"/>
      <c r="AL43" s="971"/>
      <c r="AM43" s="971"/>
      <c r="AN43" s="971"/>
      <c r="AO43" s="971"/>
      <c r="AP43" s="971"/>
      <c r="AQ43" s="971"/>
      <c r="AR43" s="971"/>
      <c r="AS43" s="971"/>
      <c r="AT43" s="971"/>
      <c r="AU43" s="971"/>
      <c r="AV43" s="971"/>
      <c r="AW43" s="971"/>
      <c r="AX43" s="971"/>
      <c r="AY43" s="971"/>
      <c r="AZ43" s="1043"/>
      <c r="BA43" s="1043"/>
      <c r="BB43" s="1043"/>
      <c r="BC43" s="1043"/>
      <c r="BD43" s="1043"/>
      <c r="BE43" s="972"/>
      <c r="BF43" s="972"/>
      <c r="BG43" s="972"/>
      <c r="BH43" s="972"/>
      <c r="BI43" s="973"/>
      <c r="BJ43" s="220"/>
      <c r="BK43" s="220"/>
      <c r="BL43" s="220"/>
      <c r="BM43" s="220"/>
      <c r="BN43" s="220"/>
      <c r="BO43" s="229"/>
      <c r="BP43" s="229"/>
      <c r="BQ43" s="226">
        <v>37</v>
      </c>
      <c r="BR43" s="227"/>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18"/>
    </row>
    <row r="44" spans="1:131" ht="26.25" customHeight="1" x14ac:dyDescent="0.15">
      <c r="A44" s="226">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0"/>
      <c r="AL44" s="971"/>
      <c r="AM44" s="971"/>
      <c r="AN44" s="971"/>
      <c r="AO44" s="971"/>
      <c r="AP44" s="971"/>
      <c r="AQ44" s="971"/>
      <c r="AR44" s="971"/>
      <c r="AS44" s="971"/>
      <c r="AT44" s="971"/>
      <c r="AU44" s="971"/>
      <c r="AV44" s="971"/>
      <c r="AW44" s="971"/>
      <c r="AX44" s="971"/>
      <c r="AY44" s="971"/>
      <c r="AZ44" s="1043"/>
      <c r="BA44" s="1043"/>
      <c r="BB44" s="1043"/>
      <c r="BC44" s="1043"/>
      <c r="BD44" s="1043"/>
      <c r="BE44" s="972"/>
      <c r="BF44" s="972"/>
      <c r="BG44" s="972"/>
      <c r="BH44" s="972"/>
      <c r="BI44" s="973"/>
      <c r="BJ44" s="220"/>
      <c r="BK44" s="220"/>
      <c r="BL44" s="220"/>
      <c r="BM44" s="220"/>
      <c r="BN44" s="220"/>
      <c r="BO44" s="229"/>
      <c r="BP44" s="229"/>
      <c r="BQ44" s="226">
        <v>38</v>
      </c>
      <c r="BR44" s="227"/>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18"/>
    </row>
    <row r="45" spans="1:131" ht="26.25" customHeight="1" x14ac:dyDescent="0.15">
      <c r="A45" s="226">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0"/>
      <c r="AL45" s="971"/>
      <c r="AM45" s="971"/>
      <c r="AN45" s="971"/>
      <c r="AO45" s="971"/>
      <c r="AP45" s="971"/>
      <c r="AQ45" s="971"/>
      <c r="AR45" s="971"/>
      <c r="AS45" s="971"/>
      <c r="AT45" s="971"/>
      <c r="AU45" s="971"/>
      <c r="AV45" s="971"/>
      <c r="AW45" s="971"/>
      <c r="AX45" s="971"/>
      <c r="AY45" s="971"/>
      <c r="AZ45" s="1043"/>
      <c r="BA45" s="1043"/>
      <c r="BB45" s="1043"/>
      <c r="BC45" s="1043"/>
      <c r="BD45" s="1043"/>
      <c r="BE45" s="972"/>
      <c r="BF45" s="972"/>
      <c r="BG45" s="972"/>
      <c r="BH45" s="972"/>
      <c r="BI45" s="973"/>
      <c r="BJ45" s="220"/>
      <c r="BK45" s="220"/>
      <c r="BL45" s="220"/>
      <c r="BM45" s="220"/>
      <c r="BN45" s="220"/>
      <c r="BO45" s="229"/>
      <c r="BP45" s="229"/>
      <c r="BQ45" s="226">
        <v>39</v>
      </c>
      <c r="BR45" s="227"/>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18"/>
    </row>
    <row r="46" spans="1:131" ht="26.25" customHeight="1" x14ac:dyDescent="0.15">
      <c r="A46" s="226">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0"/>
      <c r="AL46" s="971"/>
      <c r="AM46" s="971"/>
      <c r="AN46" s="971"/>
      <c r="AO46" s="971"/>
      <c r="AP46" s="971"/>
      <c r="AQ46" s="971"/>
      <c r="AR46" s="971"/>
      <c r="AS46" s="971"/>
      <c r="AT46" s="971"/>
      <c r="AU46" s="971"/>
      <c r="AV46" s="971"/>
      <c r="AW46" s="971"/>
      <c r="AX46" s="971"/>
      <c r="AY46" s="971"/>
      <c r="AZ46" s="1043"/>
      <c r="BA46" s="1043"/>
      <c r="BB46" s="1043"/>
      <c r="BC46" s="1043"/>
      <c r="BD46" s="1043"/>
      <c r="BE46" s="972"/>
      <c r="BF46" s="972"/>
      <c r="BG46" s="972"/>
      <c r="BH46" s="972"/>
      <c r="BI46" s="973"/>
      <c r="BJ46" s="220"/>
      <c r="BK46" s="220"/>
      <c r="BL46" s="220"/>
      <c r="BM46" s="220"/>
      <c r="BN46" s="220"/>
      <c r="BO46" s="229"/>
      <c r="BP46" s="229"/>
      <c r="BQ46" s="226">
        <v>40</v>
      </c>
      <c r="BR46" s="227"/>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18"/>
    </row>
    <row r="47" spans="1:131" ht="26.25" customHeight="1" x14ac:dyDescent="0.15">
      <c r="A47" s="226">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0"/>
      <c r="AL47" s="971"/>
      <c r="AM47" s="971"/>
      <c r="AN47" s="971"/>
      <c r="AO47" s="971"/>
      <c r="AP47" s="971"/>
      <c r="AQ47" s="971"/>
      <c r="AR47" s="971"/>
      <c r="AS47" s="971"/>
      <c r="AT47" s="971"/>
      <c r="AU47" s="971"/>
      <c r="AV47" s="971"/>
      <c r="AW47" s="971"/>
      <c r="AX47" s="971"/>
      <c r="AY47" s="971"/>
      <c r="AZ47" s="1043"/>
      <c r="BA47" s="1043"/>
      <c r="BB47" s="1043"/>
      <c r="BC47" s="1043"/>
      <c r="BD47" s="1043"/>
      <c r="BE47" s="972"/>
      <c r="BF47" s="972"/>
      <c r="BG47" s="972"/>
      <c r="BH47" s="972"/>
      <c r="BI47" s="973"/>
      <c r="BJ47" s="220"/>
      <c r="BK47" s="220"/>
      <c r="BL47" s="220"/>
      <c r="BM47" s="220"/>
      <c r="BN47" s="220"/>
      <c r="BO47" s="229"/>
      <c r="BP47" s="229"/>
      <c r="BQ47" s="226">
        <v>41</v>
      </c>
      <c r="BR47" s="227"/>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18"/>
    </row>
    <row r="48" spans="1:131" ht="26.25" customHeight="1" x14ac:dyDescent="0.15">
      <c r="A48" s="226">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0"/>
      <c r="AL48" s="971"/>
      <c r="AM48" s="971"/>
      <c r="AN48" s="971"/>
      <c r="AO48" s="971"/>
      <c r="AP48" s="971"/>
      <c r="AQ48" s="971"/>
      <c r="AR48" s="971"/>
      <c r="AS48" s="971"/>
      <c r="AT48" s="971"/>
      <c r="AU48" s="971"/>
      <c r="AV48" s="971"/>
      <c r="AW48" s="971"/>
      <c r="AX48" s="971"/>
      <c r="AY48" s="971"/>
      <c r="AZ48" s="1043"/>
      <c r="BA48" s="1043"/>
      <c r="BB48" s="1043"/>
      <c r="BC48" s="1043"/>
      <c r="BD48" s="1043"/>
      <c r="BE48" s="972"/>
      <c r="BF48" s="972"/>
      <c r="BG48" s="972"/>
      <c r="BH48" s="972"/>
      <c r="BI48" s="973"/>
      <c r="BJ48" s="220"/>
      <c r="BK48" s="220"/>
      <c r="BL48" s="220"/>
      <c r="BM48" s="220"/>
      <c r="BN48" s="220"/>
      <c r="BO48" s="229"/>
      <c r="BP48" s="229"/>
      <c r="BQ48" s="226">
        <v>42</v>
      </c>
      <c r="BR48" s="227"/>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18"/>
    </row>
    <row r="49" spans="1:131" ht="26.25" customHeight="1" x14ac:dyDescent="0.15">
      <c r="A49" s="226">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0"/>
      <c r="AL49" s="971"/>
      <c r="AM49" s="971"/>
      <c r="AN49" s="971"/>
      <c r="AO49" s="971"/>
      <c r="AP49" s="971"/>
      <c r="AQ49" s="971"/>
      <c r="AR49" s="971"/>
      <c r="AS49" s="971"/>
      <c r="AT49" s="971"/>
      <c r="AU49" s="971"/>
      <c r="AV49" s="971"/>
      <c r="AW49" s="971"/>
      <c r="AX49" s="971"/>
      <c r="AY49" s="971"/>
      <c r="AZ49" s="1043"/>
      <c r="BA49" s="1043"/>
      <c r="BB49" s="1043"/>
      <c r="BC49" s="1043"/>
      <c r="BD49" s="1043"/>
      <c r="BE49" s="972"/>
      <c r="BF49" s="972"/>
      <c r="BG49" s="972"/>
      <c r="BH49" s="972"/>
      <c r="BI49" s="973"/>
      <c r="BJ49" s="220"/>
      <c r="BK49" s="220"/>
      <c r="BL49" s="220"/>
      <c r="BM49" s="220"/>
      <c r="BN49" s="220"/>
      <c r="BO49" s="229"/>
      <c r="BP49" s="229"/>
      <c r="BQ49" s="226">
        <v>43</v>
      </c>
      <c r="BR49" s="227"/>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18"/>
    </row>
    <row r="50" spans="1:131" ht="26.25" customHeight="1" x14ac:dyDescent="0.15">
      <c r="A50" s="226">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2"/>
      <c r="BF50" s="972"/>
      <c r="BG50" s="972"/>
      <c r="BH50" s="972"/>
      <c r="BI50" s="973"/>
      <c r="BJ50" s="220"/>
      <c r="BK50" s="220"/>
      <c r="BL50" s="220"/>
      <c r="BM50" s="220"/>
      <c r="BN50" s="220"/>
      <c r="BO50" s="229"/>
      <c r="BP50" s="229"/>
      <c r="BQ50" s="226">
        <v>44</v>
      </c>
      <c r="BR50" s="227"/>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18"/>
    </row>
    <row r="51" spans="1:131" ht="26.25" customHeight="1" x14ac:dyDescent="0.15">
      <c r="A51" s="226">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2"/>
      <c r="BF51" s="972"/>
      <c r="BG51" s="972"/>
      <c r="BH51" s="972"/>
      <c r="BI51" s="973"/>
      <c r="BJ51" s="220"/>
      <c r="BK51" s="220"/>
      <c r="BL51" s="220"/>
      <c r="BM51" s="220"/>
      <c r="BN51" s="220"/>
      <c r="BO51" s="229"/>
      <c r="BP51" s="229"/>
      <c r="BQ51" s="226">
        <v>45</v>
      </c>
      <c r="BR51" s="227"/>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18"/>
    </row>
    <row r="52" spans="1:131" ht="26.25" customHeight="1" x14ac:dyDescent="0.15">
      <c r="A52" s="226">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2"/>
      <c r="BF52" s="972"/>
      <c r="BG52" s="972"/>
      <c r="BH52" s="972"/>
      <c r="BI52" s="973"/>
      <c r="BJ52" s="220"/>
      <c r="BK52" s="220"/>
      <c r="BL52" s="220"/>
      <c r="BM52" s="220"/>
      <c r="BN52" s="220"/>
      <c r="BO52" s="229"/>
      <c r="BP52" s="229"/>
      <c r="BQ52" s="226">
        <v>46</v>
      </c>
      <c r="BR52" s="227"/>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18"/>
    </row>
    <row r="53" spans="1:131" ht="26.25" customHeight="1" x14ac:dyDescent="0.15">
      <c r="A53" s="226">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2"/>
      <c r="BF53" s="972"/>
      <c r="BG53" s="972"/>
      <c r="BH53" s="972"/>
      <c r="BI53" s="973"/>
      <c r="BJ53" s="220"/>
      <c r="BK53" s="220"/>
      <c r="BL53" s="220"/>
      <c r="BM53" s="220"/>
      <c r="BN53" s="220"/>
      <c r="BO53" s="229"/>
      <c r="BP53" s="229"/>
      <c r="BQ53" s="226">
        <v>47</v>
      </c>
      <c r="BR53" s="227"/>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18"/>
    </row>
    <row r="54" spans="1:131" ht="26.25" customHeight="1" x14ac:dyDescent="0.15">
      <c r="A54" s="226">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2"/>
      <c r="BF54" s="972"/>
      <c r="BG54" s="972"/>
      <c r="BH54" s="972"/>
      <c r="BI54" s="973"/>
      <c r="BJ54" s="220"/>
      <c r="BK54" s="220"/>
      <c r="BL54" s="220"/>
      <c r="BM54" s="220"/>
      <c r="BN54" s="220"/>
      <c r="BO54" s="229"/>
      <c r="BP54" s="229"/>
      <c r="BQ54" s="226">
        <v>48</v>
      </c>
      <c r="BR54" s="227"/>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18"/>
    </row>
    <row r="55" spans="1:131" ht="26.25" customHeight="1" x14ac:dyDescent="0.15">
      <c r="A55" s="226">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2"/>
      <c r="BF55" s="972"/>
      <c r="BG55" s="972"/>
      <c r="BH55" s="972"/>
      <c r="BI55" s="973"/>
      <c r="BJ55" s="220"/>
      <c r="BK55" s="220"/>
      <c r="BL55" s="220"/>
      <c r="BM55" s="220"/>
      <c r="BN55" s="220"/>
      <c r="BO55" s="229"/>
      <c r="BP55" s="229"/>
      <c r="BQ55" s="226">
        <v>49</v>
      </c>
      <c r="BR55" s="227"/>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18"/>
    </row>
    <row r="56" spans="1:131" ht="26.25" customHeight="1" x14ac:dyDescent="0.15">
      <c r="A56" s="226">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2"/>
      <c r="BF56" s="972"/>
      <c r="BG56" s="972"/>
      <c r="BH56" s="972"/>
      <c r="BI56" s="973"/>
      <c r="BJ56" s="220"/>
      <c r="BK56" s="220"/>
      <c r="BL56" s="220"/>
      <c r="BM56" s="220"/>
      <c r="BN56" s="220"/>
      <c r="BO56" s="229"/>
      <c r="BP56" s="229"/>
      <c r="BQ56" s="226">
        <v>50</v>
      </c>
      <c r="BR56" s="227"/>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18"/>
    </row>
    <row r="57" spans="1:131" ht="26.25" customHeight="1" x14ac:dyDescent="0.15">
      <c r="A57" s="226">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2"/>
      <c r="BF57" s="972"/>
      <c r="BG57" s="972"/>
      <c r="BH57" s="972"/>
      <c r="BI57" s="973"/>
      <c r="BJ57" s="220"/>
      <c r="BK57" s="220"/>
      <c r="BL57" s="220"/>
      <c r="BM57" s="220"/>
      <c r="BN57" s="220"/>
      <c r="BO57" s="229"/>
      <c r="BP57" s="229"/>
      <c r="BQ57" s="226">
        <v>51</v>
      </c>
      <c r="BR57" s="227"/>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18"/>
    </row>
    <row r="58" spans="1:131" ht="26.25" customHeight="1" x14ac:dyDescent="0.15">
      <c r="A58" s="226">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2"/>
      <c r="BF58" s="972"/>
      <c r="BG58" s="972"/>
      <c r="BH58" s="972"/>
      <c r="BI58" s="973"/>
      <c r="BJ58" s="220"/>
      <c r="BK58" s="220"/>
      <c r="BL58" s="220"/>
      <c r="BM58" s="220"/>
      <c r="BN58" s="220"/>
      <c r="BO58" s="229"/>
      <c r="BP58" s="229"/>
      <c r="BQ58" s="226">
        <v>52</v>
      </c>
      <c r="BR58" s="227"/>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18"/>
    </row>
    <row r="59" spans="1:131" ht="26.25" customHeight="1" x14ac:dyDescent="0.15">
      <c r="A59" s="226">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2"/>
      <c r="BF59" s="972"/>
      <c r="BG59" s="972"/>
      <c r="BH59" s="972"/>
      <c r="BI59" s="973"/>
      <c r="BJ59" s="220"/>
      <c r="BK59" s="220"/>
      <c r="BL59" s="220"/>
      <c r="BM59" s="220"/>
      <c r="BN59" s="220"/>
      <c r="BO59" s="229"/>
      <c r="BP59" s="229"/>
      <c r="BQ59" s="226">
        <v>53</v>
      </c>
      <c r="BR59" s="227"/>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18"/>
    </row>
    <row r="60" spans="1:131" ht="26.25" customHeight="1" x14ac:dyDescent="0.15">
      <c r="A60" s="226">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2"/>
      <c r="BF60" s="972"/>
      <c r="BG60" s="972"/>
      <c r="BH60" s="972"/>
      <c r="BI60" s="973"/>
      <c r="BJ60" s="220"/>
      <c r="BK60" s="220"/>
      <c r="BL60" s="220"/>
      <c r="BM60" s="220"/>
      <c r="BN60" s="220"/>
      <c r="BO60" s="229"/>
      <c r="BP60" s="229"/>
      <c r="BQ60" s="226">
        <v>54</v>
      </c>
      <c r="BR60" s="227"/>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18"/>
    </row>
    <row r="61" spans="1:131" ht="26.25" customHeight="1" thickBot="1" x14ac:dyDescent="0.2">
      <c r="A61" s="226">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2"/>
      <c r="BF61" s="972"/>
      <c r="BG61" s="972"/>
      <c r="BH61" s="972"/>
      <c r="BI61" s="973"/>
      <c r="BJ61" s="220"/>
      <c r="BK61" s="220"/>
      <c r="BL61" s="220"/>
      <c r="BM61" s="220"/>
      <c r="BN61" s="220"/>
      <c r="BO61" s="229"/>
      <c r="BP61" s="229"/>
      <c r="BQ61" s="226">
        <v>55</v>
      </c>
      <c r="BR61" s="227"/>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18"/>
    </row>
    <row r="62" spans="1:131" ht="26.25" customHeight="1" x14ac:dyDescent="0.15">
      <c r="A62" s="226">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2"/>
      <c r="BF62" s="972"/>
      <c r="BG62" s="972"/>
      <c r="BH62" s="972"/>
      <c r="BI62" s="973"/>
      <c r="BJ62" s="1029" t="s">
        <v>396</v>
      </c>
      <c r="BK62" s="1030"/>
      <c r="BL62" s="1030"/>
      <c r="BM62" s="1030"/>
      <c r="BN62" s="1031"/>
      <c r="BO62" s="229"/>
      <c r="BP62" s="229"/>
      <c r="BQ62" s="226">
        <v>56</v>
      </c>
      <c r="BR62" s="227"/>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18"/>
    </row>
    <row r="63" spans="1:131" ht="26.25" customHeight="1" thickBot="1" x14ac:dyDescent="0.2">
      <c r="A63" s="228" t="s">
        <v>375</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2"/>
      <c r="AF63" s="1023">
        <v>76</v>
      </c>
      <c r="AG63" s="959"/>
      <c r="AH63" s="959"/>
      <c r="AI63" s="959"/>
      <c r="AJ63" s="1024"/>
      <c r="AK63" s="1025"/>
      <c r="AL63" s="963"/>
      <c r="AM63" s="963"/>
      <c r="AN63" s="963"/>
      <c r="AO63" s="963"/>
      <c r="AP63" s="959"/>
      <c r="AQ63" s="959"/>
      <c r="AR63" s="959"/>
      <c r="AS63" s="959"/>
      <c r="AT63" s="959"/>
      <c r="AU63" s="959"/>
      <c r="AV63" s="959"/>
      <c r="AW63" s="959"/>
      <c r="AX63" s="959"/>
      <c r="AY63" s="959"/>
      <c r="AZ63" s="1019"/>
      <c r="BA63" s="1019"/>
      <c r="BB63" s="1019"/>
      <c r="BC63" s="1019"/>
      <c r="BD63" s="1019"/>
      <c r="BE63" s="960"/>
      <c r="BF63" s="960"/>
      <c r="BG63" s="960"/>
      <c r="BH63" s="960"/>
      <c r="BI63" s="961"/>
      <c r="BJ63" s="1020" t="s">
        <v>122</v>
      </c>
      <c r="BK63" s="953"/>
      <c r="BL63" s="953"/>
      <c r="BM63" s="953"/>
      <c r="BN63" s="1021"/>
      <c r="BO63" s="229"/>
      <c r="BP63" s="229"/>
      <c r="BQ63" s="226">
        <v>57</v>
      </c>
      <c r="BR63" s="227"/>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18"/>
    </row>
    <row r="66" spans="1:131" ht="26.25" customHeight="1" x14ac:dyDescent="0.15">
      <c r="A66" s="997" t="s">
        <v>399</v>
      </c>
      <c r="B66" s="998"/>
      <c r="C66" s="998"/>
      <c r="D66" s="998"/>
      <c r="E66" s="998"/>
      <c r="F66" s="998"/>
      <c r="G66" s="998"/>
      <c r="H66" s="998"/>
      <c r="I66" s="998"/>
      <c r="J66" s="998"/>
      <c r="K66" s="998"/>
      <c r="L66" s="998"/>
      <c r="M66" s="998"/>
      <c r="N66" s="998"/>
      <c r="O66" s="998"/>
      <c r="P66" s="999"/>
      <c r="Q66" s="1003" t="s">
        <v>379</v>
      </c>
      <c r="R66" s="1004"/>
      <c r="S66" s="1004"/>
      <c r="T66" s="1004"/>
      <c r="U66" s="1005"/>
      <c r="V66" s="1003" t="s">
        <v>380</v>
      </c>
      <c r="W66" s="1004"/>
      <c r="X66" s="1004"/>
      <c r="Y66" s="1004"/>
      <c r="Z66" s="1005"/>
      <c r="AA66" s="1003" t="s">
        <v>381</v>
      </c>
      <c r="AB66" s="1004"/>
      <c r="AC66" s="1004"/>
      <c r="AD66" s="1004"/>
      <c r="AE66" s="1005"/>
      <c r="AF66" s="1009" t="s">
        <v>382</v>
      </c>
      <c r="AG66" s="1010"/>
      <c r="AH66" s="1010"/>
      <c r="AI66" s="1010"/>
      <c r="AJ66" s="1011"/>
      <c r="AK66" s="1003" t="s">
        <v>383</v>
      </c>
      <c r="AL66" s="998"/>
      <c r="AM66" s="998"/>
      <c r="AN66" s="998"/>
      <c r="AO66" s="999"/>
      <c r="AP66" s="1003" t="s">
        <v>384</v>
      </c>
      <c r="AQ66" s="1004"/>
      <c r="AR66" s="1004"/>
      <c r="AS66" s="1004"/>
      <c r="AT66" s="1005"/>
      <c r="AU66" s="1003" t="s">
        <v>400</v>
      </c>
      <c r="AV66" s="1004"/>
      <c r="AW66" s="1004"/>
      <c r="AX66" s="1004"/>
      <c r="AY66" s="1005"/>
      <c r="AZ66" s="1003" t="s">
        <v>363</v>
      </c>
      <c r="BA66" s="1004"/>
      <c r="BB66" s="1004"/>
      <c r="BC66" s="1004"/>
      <c r="BD66" s="1017"/>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7" t="s">
        <v>553</v>
      </c>
      <c r="C68" s="988"/>
      <c r="D68" s="988"/>
      <c r="E68" s="988"/>
      <c r="F68" s="988"/>
      <c r="G68" s="988"/>
      <c r="H68" s="988"/>
      <c r="I68" s="988"/>
      <c r="J68" s="988"/>
      <c r="K68" s="988"/>
      <c r="L68" s="988"/>
      <c r="M68" s="988"/>
      <c r="N68" s="988"/>
      <c r="O68" s="988"/>
      <c r="P68" s="989"/>
      <c r="Q68" s="990">
        <v>3243</v>
      </c>
      <c r="R68" s="983"/>
      <c r="S68" s="983"/>
      <c r="T68" s="983"/>
      <c r="U68" s="984"/>
      <c r="V68" s="982">
        <v>3146</v>
      </c>
      <c r="W68" s="983"/>
      <c r="X68" s="983"/>
      <c r="Y68" s="983"/>
      <c r="Z68" s="984"/>
      <c r="AA68" s="982">
        <v>97</v>
      </c>
      <c r="AB68" s="983"/>
      <c r="AC68" s="983"/>
      <c r="AD68" s="983"/>
      <c r="AE68" s="984"/>
      <c r="AF68" s="982">
        <v>93</v>
      </c>
      <c r="AG68" s="983"/>
      <c r="AH68" s="983"/>
      <c r="AI68" s="983"/>
      <c r="AJ68" s="984"/>
      <c r="AK68" s="982">
        <v>0</v>
      </c>
      <c r="AL68" s="983"/>
      <c r="AM68" s="983"/>
      <c r="AN68" s="983"/>
      <c r="AO68" s="984"/>
      <c r="AP68" s="982">
        <v>62</v>
      </c>
      <c r="AQ68" s="983"/>
      <c r="AR68" s="983"/>
      <c r="AS68" s="983"/>
      <c r="AT68" s="984"/>
      <c r="AU68" s="982">
        <v>61</v>
      </c>
      <c r="AV68" s="983"/>
      <c r="AW68" s="983"/>
      <c r="AX68" s="983"/>
      <c r="AY68" s="984"/>
      <c r="AZ68" s="985"/>
      <c r="BA68" s="985"/>
      <c r="BB68" s="985"/>
      <c r="BC68" s="985"/>
      <c r="BD68" s="986"/>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81">
        <v>4113</v>
      </c>
      <c r="R69" s="979"/>
      <c r="S69" s="979"/>
      <c r="T69" s="979"/>
      <c r="U69" s="980"/>
      <c r="V69" s="978">
        <v>3960</v>
      </c>
      <c r="W69" s="979"/>
      <c r="X69" s="979"/>
      <c r="Y69" s="979"/>
      <c r="Z69" s="980"/>
      <c r="AA69" s="978">
        <v>153</v>
      </c>
      <c r="AB69" s="979"/>
      <c r="AC69" s="979"/>
      <c r="AD69" s="979"/>
      <c r="AE69" s="980"/>
      <c r="AF69" s="978">
        <v>153</v>
      </c>
      <c r="AG69" s="979"/>
      <c r="AH69" s="979"/>
      <c r="AI69" s="979"/>
      <c r="AJ69" s="980"/>
      <c r="AK69" s="978">
        <v>0</v>
      </c>
      <c r="AL69" s="979"/>
      <c r="AM69" s="979"/>
      <c r="AN69" s="979"/>
      <c r="AO69" s="980"/>
      <c r="AP69" s="978">
        <v>0</v>
      </c>
      <c r="AQ69" s="979"/>
      <c r="AR69" s="979"/>
      <c r="AS69" s="979"/>
      <c r="AT69" s="980"/>
      <c r="AU69" s="978">
        <v>0</v>
      </c>
      <c r="AV69" s="979"/>
      <c r="AW69" s="979"/>
      <c r="AX69" s="979"/>
      <c r="AY69" s="980"/>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81">
        <v>111</v>
      </c>
      <c r="R70" s="979"/>
      <c r="S70" s="979"/>
      <c r="T70" s="979"/>
      <c r="U70" s="980"/>
      <c r="V70" s="978">
        <v>100</v>
      </c>
      <c r="W70" s="979"/>
      <c r="X70" s="979"/>
      <c r="Y70" s="979"/>
      <c r="Z70" s="980"/>
      <c r="AA70" s="978">
        <v>11</v>
      </c>
      <c r="AB70" s="979"/>
      <c r="AC70" s="979"/>
      <c r="AD70" s="979"/>
      <c r="AE70" s="980"/>
      <c r="AF70" s="978">
        <v>22</v>
      </c>
      <c r="AG70" s="979"/>
      <c r="AH70" s="979"/>
      <c r="AI70" s="979"/>
      <c r="AJ70" s="980"/>
      <c r="AK70" s="978">
        <v>0</v>
      </c>
      <c r="AL70" s="979"/>
      <c r="AM70" s="979"/>
      <c r="AN70" s="979"/>
      <c r="AO70" s="980"/>
      <c r="AP70" s="978">
        <v>22</v>
      </c>
      <c r="AQ70" s="979"/>
      <c r="AR70" s="979"/>
      <c r="AS70" s="979"/>
      <c r="AT70" s="980"/>
      <c r="AU70" s="978">
        <v>22</v>
      </c>
      <c r="AV70" s="979"/>
      <c r="AW70" s="979"/>
      <c r="AX70" s="979"/>
      <c r="AY70" s="980"/>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81">
        <v>4380</v>
      </c>
      <c r="R71" s="979"/>
      <c r="S71" s="979"/>
      <c r="T71" s="979"/>
      <c r="U71" s="980"/>
      <c r="V71" s="978">
        <v>4242</v>
      </c>
      <c r="W71" s="979"/>
      <c r="X71" s="979"/>
      <c r="Y71" s="979"/>
      <c r="Z71" s="980"/>
      <c r="AA71" s="978">
        <v>138</v>
      </c>
      <c r="AB71" s="979"/>
      <c r="AC71" s="979"/>
      <c r="AD71" s="979"/>
      <c r="AE71" s="980"/>
      <c r="AF71" s="978">
        <v>138</v>
      </c>
      <c r="AG71" s="979"/>
      <c r="AH71" s="979"/>
      <c r="AI71" s="979"/>
      <c r="AJ71" s="980"/>
      <c r="AK71" s="978">
        <v>0</v>
      </c>
      <c r="AL71" s="979"/>
      <c r="AM71" s="979"/>
      <c r="AN71" s="979"/>
      <c r="AO71" s="980"/>
      <c r="AP71" s="978">
        <v>0</v>
      </c>
      <c r="AQ71" s="979"/>
      <c r="AR71" s="979"/>
      <c r="AS71" s="979"/>
      <c r="AT71" s="980"/>
      <c r="AU71" s="978">
        <v>0</v>
      </c>
      <c r="AV71" s="979"/>
      <c r="AW71" s="979"/>
      <c r="AX71" s="979"/>
      <c r="AY71" s="980"/>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81">
        <v>67</v>
      </c>
      <c r="R72" s="979"/>
      <c r="S72" s="979"/>
      <c r="T72" s="979"/>
      <c r="U72" s="980"/>
      <c r="V72" s="978">
        <v>51</v>
      </c>
      <c r="W72" s="979"/>
      <c r="X72" s="979"/>
      <c r="Y72" s="979"/>
      <c r="Z72" s="980"/>
      <c r="AA72" s="978">
        <v>16</v>
      </c>
      <c r="AB72" s="979"/>
      <c r="AC72" s="979"/>
      <c r="AD72" s="979"/>
      <c r="AE72" s="980"/>
      <c r="AF72" s="978">
        <v>7</v>
      </c>
      <c r="AG72" s="979"/>
      <c r="AH72" s="979"/>
      <c r="AI72" s="979"/>
      <c r="AJ72" s="980"/>
      <c r="AK72" s="978">
        <v>0</v>
      </c>
      <c r="AL72" s="979"/>
      <c r="AM72" s="979"/>
      <c r="AN72" s="979"/>
      <c r="AO72" s="980"/>
      <c r="AP72" s="978">
        <v>0</v>
      </c>
      <c r="AQ72" s="979"/>
      <c r="AR72" s="979"/>
      <c r="AS72" s="979"/>
      <c r="AT72" s="980"/>
      <c r="AU72" s="978">
        <v>0</v>
      </c>
      <c r="AV72" s="979"/>
      <c r="AW72" s="979"/>
      <c r="AX72" s="979"/>
      <c r="AY72" s="980"/>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81">
        <v>1144</v>
      </c>
      <c r="R73" s="979"/>
      <c r="S73" s="979"/>
      <c r="T73" s="979"/>
      <c r="U73" s="980"/>
      <c r="V73" s="978">
        <v>1030</v>
      </c>
      <c r="W73" s="979"/>
      <c r="X73" s="979"/>
      <c r="Y73" s="979"/>
      <c r="Z73" s="980"/>
      <c r="AA73" s="978">
        <v>114</v>
      </c>
      <c r="AB73" s="979"/>
      <c r="AC73" s="979"/>
      <c r="AD73" s="979"/>
      <c r="AE73" s="980"/>
      <c r="AF73" s="978">
        <v>114</v>
      </c>
      <c r="AG73" s="979"/>
      <c r="AH73" s="979"/>
      <c r="AI73" s="979"/>
      <c r="AJ73" s="980"/>
      <c r="AK73" s="978">
        <v>0</v>
      </c>
      <c r="AL73" s="979"/>
      <c r="AM73" s="979"/>
      <c r="AN73" s="979"/>
      <c r="AO73" s="980"/>
      <c r="AP73" s="978">
        <v>0</v>
      </c>
      <c r="AQ73" s="979"/>
      <c r="AR73" s="979"/>
      <c r="AS73" s="979"/>
      <c r="AT73" s="980"/>
      <c r="AU73" s="978">
        <v>0</v>
      </c>
      <c r="AV73" s="979"/>
      <c r="AW73" s="979"/>
      <c r="AX73" s="979"/>
      <c r="AY73" s="980"/>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559</v>
      </c>
      <c r="C74" s="975"/>
      <c r="D74" s="975"/>
      <c r="E74" s="975"/>
      <c r="F74" s="975"/>
      <c r="G74" s="975"/>
      <c r="H74" s="975"/>
      <c r="I74" s="975"/>
      <c r="J74" s="975"/>
      <c r="K74" s="975"/>
      <c r="L74" s="975"/>
      <c r="M74" s="975"/>
      <c r="N74" s="975"/>
      <c r="O74" s="975"/>
      <c r="P74" s="976"/>
      <c r="Q74" s="981">
        <v>327247</v>
      </c>
      <c r="R74" s="979"/>
      <c r="S74" s="979"/>
      <c r="T74" s="979"/>
      <c r="U74" s="980"/>
      <c r="V74" s="978">
        <v>314719</v>
      </c>
      <c r="W74" s="979"/>
      <c r="X74" s="979"/>
      <c r="Y74" s="979"/>
      <c r="Z74" s="980"/>
      <c r="AA74" s="978">
        <v>12528</v>
      </c>
      <c r="AB74" s="979"/>
      <c r="AC74" s="979"/>
      <c r="AD74" s="979"/>
      <c r="AE74" s="980"/>
      <c r="AF74" s="978">
        <v>12528</v>
      </c>
      <c r="AG74" s="979"/>
      <c r="AH74" s="979"/>
      <c r="AI74" s="979"/>
      <c r="AJ74" s="980"/>
      <c r="AK74" s="978">
        <v>0</v>
      </c>
      <c r="AL74" s="979"/>
      <c r="AM74" s="979"/>
      <c r="AN74" s="979"/>
      <c r="AO74" s="980"/>
      <c r="AP74" s="978">
        <v>0</v>
      </c>
      <c r="AQ74" s="979"/>
      <c r="AR74" s="979"/>
      <c r="AS74" s="979"/>
      <c r="AT74" s="980"/>
      <c r="AU74" s="978">
        <v>0</v>
      </c>
      <c r="AV74" s="979"/>
      <c r="AW74" s="979"/>
      <c r="AX74" s="979"/>
      <c r="AY74" s="980"/>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560</v>
      </c>
      <c r="C75" s="975"/>
      <c r="D75" s="975"/>
      <c r="E75" s="975"/>
      <c r="F75" s="975"/>
      <c r="G75" s="975"/>
      <c r="H75" s="975"/>
      <c r="I75" s="975"/>
      <c r="J75" s="975"/>
      <c r="K75" s="975"/>
      <c r="L75" s="975"/>
      <c r="M75" s="975"/>
      <c r="N75" s="975"/>
      <c r="O75" s="975"/>
      <c r="P75" s="976"/>
      <c r="Q75" s="981">
        <v>2224</v>
      </c>
      <c r="R75" s="979"/>
      <c r="S75" s="979"/>
      <c r="T75" s="979"/>
      <c r="U75" s="980"/>
      <c r="V75" s="978">
        <v>2162</v>
      </c>
      <c r="W75" s="979"/>
      <c r="X75" s="979"/>
      <c r="Y75" s="979"/>
      <c r="Z75" s="980"/>
      <c r="AA75" s="978">
        <v>62</v>
      </c>
      <c r="AB75" s="979"/>
      <c r="AC75" s="979"/>
      <c r="AD75" s="979"/>
      <c r="AE75" s="980"/>
      <c r="AF75" s="978">
        <v>62</v>
      </c>
      <c r="AG75" s="979"/>
      <c r="AH75" s="979"/>
      <c r="AI75" s="979"/>
      <c r="AJ75" s="980"/>
      <c r="AK75" s="978">
        <v>0</v>
      </c>
      <c r="AL75" s="979"/>
      <c r="AM75" s="979"/>
      <c r="AN75" s="979"/>
      <c r="AO75" s="980"/>
      <c r="AP75" s="978">
        <v>0</v>
      </c>
      <c r="AQ75" s="979"/>
      <c r="AR75" s="979"/>
      <c r="AS75" s="979"/>
      <c r="AT75" s="980"/>
      <c r="AU75" s="978">
        <v>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561</v>
      </c>
      <c r="C76" s="975"/>
      <c r="D76" s="975"/>
      <c r="E76" s="975"/>
      <c r="F76" s="975"/>
      <c r="G76" s="975"/>
      <c r="H76" s="975"/>
      <c r="I76" s="975"/>
      <c r="J76" s="975"/>
      <c r="K76" s="975"/>
      <c r="L76" s="975"/>
      <c r="M76" s="975"/>
      <c r="N76" s="975"/>
      <c r="O76" s="975"/>
      <c r="P76" s="976"/>
      <c r="Q76" s="981">
        <v>7297</v>
      </c>
      <c r="R76" s="979"/>
      <c r="S76" s="979"/>
      <c r="T76" s="979"/>
      <c r="U76" s="980"/>
      <c r="V76" s="978">
        <v>5013</v>
      </c>
      <c r="W76" s="979"/>
      <c r="X76" s="979"/>
      <c r="Y76" s="979"/>
      <c r="Z76" s="980"/>
      <c r="AA76" s="978">
        <v>2284</v>
      </c>
      <c r="AB76" s="979"/>
      <c r="AC76" s="979"/>
      <c r="AD76" s="979"/>
      <c r="AE76" s="980"/>
      <c r="AF76" s="978">
        <v>2284</v>
      </c>
      <c r="AG76" s="979"/>
      <c r="AH76" s="979"/>
      <c r="AI76" s="979"/>
      <c r="AJ76" s="980"/>
      <c r="AK76" s="978">
        <v>0</v>
      </c>
      <c r="AL76" s="979"/>
      <c r="AM76" s="979"/>
      <c r="AN76" s="979"/>
      <c r="AO76" s="980"/>
      <c r="AP76" s="978">
        <v>0</v>
      </c>
      <c r="AQ76" s="979"/>
      <c r="AR76" s="979"/>
      <c r="AS76" s="979"/>
      <c r="AT76" s="980"/>
      <c r="AU76" s="978">
        <v>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562</v>
      </c>
      <c r="C77" s="975"/>
      <c r="D77" s="975"/>
      <c r="E77" s="975"/>
      <c r="F77" s="975"/>
      <c r="G77" s="975"/>
      <c r="H77" s="975"/>
      <c r="I77" s="975"/>
      <c r="J77" s="975"/>
      <c r="K77" s="975"/>
      <c r="L77" s="975"/>
      <c r="M77" s="975"/>
      <c r="N77" s="975"/>
      <c r="O77" s="975"/>
      <c r="P77" s="976"/>
      <c r="Q77" s="981">
        <v>15</v>
      </c>
      <c r="R77" s="979"/>
      <c r="S77" s="979"/>
      <c r="T77" s="979"/>
      <c r="U77" s="980"/>
      <c r="V77" s="978">
        <v>12</v>
      </c>
      <c r="W77" s="979"/>
      <c r="X77" s="979"/>
      <c r="Y77" s="979"/>
      <c r="Z77" s="980"/>
      <c r="AA77" s="978">
        <v>3</v>
      </c>
      <c r="AB77" s="979"/>
      <c r="AC77" s="979"/>
      <c r="AD77" s="979"/>
      <c r="AE77" s="980"/>
      <c r="AF77" s="978">
        <v>3</v>
      </c>
      <c r="AG77" s="979"/>
      <c r="AH77" s="979"/>
      <c r="AI77" s="979"/>
      <c r="AJ77" s="980"/>
      <c r="AK77" s="978">
        <v>0</v>
      </c>
      <c r="AL77" s="979"/>
      <c r="AM77" s="979"/>
      <c r="AN77" s="979"/>
      <c r="AO77" s="980"/>
      <c r="AP77" s="978">
        <v>0</v>
      </c>
      <c r="AQ77" s="979"/>
      <c r="AR77" s="979"/>
      <c r="AS77" s="979"/>
      <c r="AT77" s="980"/>
      <c r="AU77" s="978">
        <v>0</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563</v>
      </c>
      <c r="C78" s="975"/>
      <c r="D78" s="975"/>
      <c r="E78" s="975"/>
      <c r="F78" s="975"/>
      <c r="G78" s="975"/>
      <c r="H78" s="975"/>
      <c r="I78" s="975"/>
      <c r="J78" s="975"/>
      <c r="K78" s="975"/>
      <c r="L78" s="975"/>
      <c r="M78" s="975"/>
      <c r="N78" s="975"/>
      <c r="O78" s="975"/>
      <c r="P78" s="976"/>
      <c r="Q78" s="981">
        <v>203</v>
      </c>
      <c r="R78" s="979"/>
      <c r="S78" s="979"/>
      <c r="T78" s="979"/>
      <c r="U78" s="980"/>
      <c r="V78" s="978">
        <v>198</v>
      </c>
      <c r="W78" s="979"/>
      <c r="X78" s="979"/>
      <c r="Y78" s="979"/>
      <c r="Z78" s="980"/>
      <c r="AA78" s="978">
        <v>5</v>
      </c>
      <c r="AB78" s="979"/>
      <c r="AC78" s="979"/>
      <c r="AD78" s="979"/>
      <c r="AE78" s="980"/>
      <c r="AF78" s="978">
        <v>5</v>
      </c>
      <c r="AG78" s="979"/>
      <c r="AH78" s="979"/>
      <c r="AI78" s="979"/>
      <c r="AJ78" s="980"/>
      <c r="AK78" s="978">
        <v>0</v>
      </c>
      <c r="AL78" s="979"/>
      <c r="AM78" s="979"/>
      <c r="AN78" s="979"/>
      <c r="AO78" s="980"/>
      <c r="AP78" s="978">
        <v>0</v>
      </c>
      <c r="AQ78" s="979"/>
      <c r="AR78" s="979"/>
      <c r="AS78" s="979"/>
      <c r="AT78" s="980"/>
      <c r="AU78" s="978">
        <v>0</v>
      </c>
      <c r="AV78" s="979"/>
      <c r="AW78" s="979"/>
      <c r="AX78" s="979"/>
      <c r="AY78" s="980"/>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375</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453878</v>
      </c>
      <c r="AB110" s="889"/>
      <c r="AC110" s="889"/>
      <c r="AD110" s="889"/>
      <c r="AE110" s="890"/>
      <c r="AF110" s="891">
        <v>473448</v>
      </c>
      <c r="AG110" s="889"/>
      <c r="AH110" s="889"/>
      <c r="AI110" s="889"/>
      <c r="AJ110" s="890"/>
      <c r="AK110" s="891">
        <v>506461</v>
      </c>
      <c r="AL110" s="889"/>
      <c r="AM110" s="889"/>
      <c r="AN110" s="889"/>
      <c r="AO110" s="890"/>
      <c r="AP110" s="892">
        <v>21.9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3860500</v>
      </c>
      <c r="BR110" s="842"/>
      <c r="BS110" s="842"/>
      <c r="BT110" s="842"/>
      <c r="BU110" s="842"/>
      <c r="BV110" s="842">
        <v>3871349</v>
      </c>
      <c r="BW110" s="842"/>
      <c r="BX110" s="842"/>
      <c r="BY110" s="842"/>
      <c r="BZ110" s="842"/>
      <c r="CA110" s="842">
        <v>3632336</v>
      </c>
      <c r="CB110" s="842"/>
      <c r="CC110" s="842"/>
      <c r="CD110" s="842"/>
      <c r="CE110" s="842"/>
      <c r="CF110" s="866">
        <v>157.19999999999999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1053243</v>
      </c>
      <c r="BR112" s="817"/>
      <c r="BS112" s="817"/>
      <c r="BT112" s="817"/>
      <c r="BU112" s="817"/>
      <c r="BV112" s="817">
        <v>967653</v>
      </c>
      <c r="BW112" s="817"/>
      <c r="BX112" s="817"/>
      <c r="BY112" s="817"/>
      <c r="BZ112" s="817"/>
      <c r="CA112" s="817">
        <v>948604</v>
      </c>
      <c r="CB112" s="817"/>
      <c r="CC112" s="817"/>
      <c r="CD112" s="817"/>
      <c r="CE112" s="817"/>
      <c r="CF112" s="875">
        <v>41</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130991</v>
      </c>
      <c r="AB113" s="919"/>
      <c r="AC113" s="919"/>
      <c r="AD113" s="919"/>
      <c r="AE113" s="920"/>
      <c r="AF113" s="921">
        <v>163979</v>
      </c>
      <c r="AG113" s="919"/>
      <c r="AH113" s="919"/>
      <c r="AI113" s="919"/>
      <c r="AJ113" s="920"/>
      <c r="AK113" s="921">
        <v>142967</v>
      </c>
      <c r="AL113" s="919"/>
      <c r="AM113" s="919"/>
      <c r="AN113" s="919"/>
      <c r="AO113" s="920"/>
      <c r="AP113" s="922">
        <v>6.2</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77683</v>
      </c>
      <c r="BR113" s="817"/>
      <c r="BS113" s="817"/>
      <c r="BT113" s="817"/>
      <c r="BU113" s="817"/>
      <c r="BV113" s="817">
        <v>75407</v>
      </c>
      <c r="BW113" s="817"/>
      <c r="BX113" s="817"/>
      <c r="BY113" s="817"/>
      <c r="BZ113" s="817"/>
      <c r="CA113" s="817">
        <v>83551</v>
      </c>
      <c r="CB113" s="817"/>
      <c r="CC113" s="817"/>
      <c r="CD113" s="817"/>
      <c r="CE113" s="817"/>
      <c r="CF113" s="875">
        <v>3.6</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13877</v>
      </c>
      <c r="AB114" s="780"/>
      <c r="AC114" s="780"/>
      <c r="AD114" s="780"/>
      <c r="AE114" s="781"/>
      <c r="AF114" s="782">
        <v>14216</v>
      </c>
      <c r="AG114" s="780"/>
      <c r="AH114" s="780"/>
      <c r="AI114" s="780"/>
      <c r="AJ114" s="781"/>
      <c r="AK114" s="782">
        <v>4694</v>
      </c>
      <c r="AL114" s="780"/>
      <c r="AM114" s="780"/>
      <c r="AN114" s="780"/>
      <c r="AO114" s="781"/>
      <c r="AP114" s="824">
        <v>0.2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819828</v>
      </c>
      <c r="BR114" s="817"/>
      <c r="BS114" s="817"/>
      <c r="BT114" s="817"/>
      <c r="BU114" s="817"/>
      <c r="BV114" s="817">
        <v>784785</v>
      </c>
      <c r="BW114" s="817"/>
      <c r="BX114" s="817"/>
      <c r="BY114" s="817"/>
      <c r="BZ114" s="817"/>
      <c r="CA114" s="817">
        <v>695157</v>
      </c>
      <c r="CB114" s="817"/>
      <c r="CC114" s="817"/>
      <c r="CD114" s="817"/>
      <c r="CE114" s="817"/>
      <c r="CF114" s="875">
        <v>30.1</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598746</v>
      </c>
      <c r="AB117" s="903"/>
      <c r="AC117" s="903"/>
      <c r="AD117" s="903"/>
      <c r="AE117" s="904"/>
      <c r="AF117" s="905">
        <v>651643</v>
      </c>
      <c r="AG117" s="903"/>
      <c r="AH117" s="903"/>
      <c r="AI117" s="903"/>
      <c r="AJ117" s="904"/>
      <c r="AK117" s="905">
        <v>654122</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5811254</v>
      </c>
      <c r="BR119" s="845"/>
      <c r="BS119" s="845"/>
      <c r="BT119" s="845"/>
      <c r="BU119" s="845"/>
      <c r="BV119" s="845">
        <v>5699194</v>
      </c>
      <c r="BW119" s="845"/>
      <c r="BX119" s="845"/>
      <c r="BY119" s="845"/>
      <c r="BZ119" s="845"/>
      <c r="CA119" s="845">
        <v>5359648</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2271923</v>
      </c>
      <c r="BR120" s="842"/>
      <c r="BS120" s="842"/>
      <c r="BT120" s="842"/>
      <c r="BU120" s="842"/>
      <c r="BV120" s="842">
        <v>2411139</v>
      </c>
      <c r="BW120" s="842"/>
      <c r="BX120" s="842"/>
      <c r="BY120" s="842"/>
      <c r="BZ120" s="842"/>
      <c r="CA120" s="842">
        <v>2581287</v>
      </c>
      <c r="CB120" s="842"/>
      <c r="CC120" s="842"/>
      <c r="CD120" s="842"/>
      <c r="CE120" s="842"/>
      <c r="CF120" s="866">
        <v>111.7</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307083</v>
      </c>
      <c r="DH120" s="842"/>
      <c r="DI120" s="842"/>
      <c r="DJ120" s="842"/>
      <c r="DK120" s="842"/>
      <c r="DL120" s="842">
        <v>289056</v>
      </c>
      <c r="DM120" s="842"/>
      <c r="DN120" s="842"/>
      <c r="DO120" s="842"/>
      <c r="DP120" s="842"/>
      <c r="DQ120" s="842">
        <v>281834</v>
      </c>
      <c r="DR120" s="842"/>
      <c r="DS120" s="842"/>
      <c r="DT120" s="842"/>
      <c r="DU120" s="842"/>
      <c r="DV120" s="843">
        <v>12.2</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36914</v>
      </c>
      <c r="BR121" s="817"/>
      <c r="BS121" s="817"/>
      <c r="BT121" s="817"/>
      <c r="BU121" s="817"/>
      <c r="BV121" s="817">
        <v>30374</v>
      </c>
      <c r="BW121" s="817"/>
      <c r="BX121" s="817"/>
      <c r="BY121" s="817"/>
      <c r="BZ121" s="817"/>
      <c r="CA121" s="817">
        <v>170740</v>
      </c>
      <c r="CB121" s="817"/>
      <c r="CC121" s="817"/>
      <c r="CD121" s="817"/>
      <c r="CE121" s="817"/>
      <c r="CF121" s="875">
        <v>7.4</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341558</v>
      </c>
      <c r="DH121" s="817"/>
      <c r="DI121" s="817"/>
      <c r="DJ121" s="817"/>
      <c r="DK121" s="817"/>
      <c r="DL121" s="817">
        <v>289987</v>
      </c>
      <c r="DM121" s="817"/>
      <c r="DN121" s="817"/>
      <c r="DO121" s="817"/>
      <c r="DP121" s="817"/>
      <c r="DQ121" s="817">
        <v>236922</v>
      </c>
      <c r="DR121" s="817"/>
      <c r="DS121" s="817"/>
      <c r="DT121" s="817"/>
      <c r="DU121" s="817"/>
      <c r="DV121" s="794">
        <v>10.3</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3284922</v>
      </c>
      <c r="BR122" s="845"/>
      <c r="BS122" s="845"/>
      <c r="BT122" s="845"/>
      <c r="BU122" s="845"/>
      <c r="BV122" s="845">
        <v>4052413</v>
      </c>
      <c r="BW122" s="845"/>
      <c r="BX122" s="845"/>
      <c r="BY122" s="845"/>
      <c r="BZ122" s="845"/>
      <c r="CA122" s="845">
        <v>4023435</v>
      </c>
      <c r="CB122" s="845"/>
      <c r="CC122" s="845"/>
      <c r="CD122" s="845"/>
      <c r="CE122" s="845"/>
      <c r="CF122" s="846">
        <v>174.1</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v>135274</v>
      </c>
      <c r="DH122" s="817"/>
      <c r="DI122" s="817"/>
      <c r="DJ122" s="817"/>
      <c r="DK122" s="817"/>
      <c r="DL122" s="817">
        <v>163892</v>
      </c>
      <c r="DM122" s="817"/>
      <c r="DN122" s="817"/>
      <c r="DO122" s="817"/>
      <c r="DP122" s="817"/>
      <c r="DQ122" s="817">
        <v>232917</v>
      </c>
      <c r="DR122" s="817"/>
      <c r="DS122" s="817"/>
      <c r="DT122" s="817"/>
      <c r="DU122" s="817"/>
      <c r="DV122" s="794">
        <v>10.1</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5593759</v>
      </c>
      <c r="BR123" s="833"/>
      <c r="BS123" s="833"/>
      <c r="BT123" s="833"/>
      <c r="BU123" s="833"/>
      <c r="BV123" s="833">
        <v>6493926</v>
      </c>
      <c r="BW123" s="833"/>
      <c r="BX123" s="833"/>
      <c r="BY123" s="833"/>
      <c r="BZ123" s="833"/>
      <c r="CA123" s="833">
        <v>6775462</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v>269328</v>
      </c>
      <c r="DH123" s="780"/>
      <c r="DI123" s="780"/>
      <c r="DJ123" s="780"/>
      <c r="DK123" s="781"/>
      <c r="DL123" s="782">
        <v>224718</v>
      </c>
      <c r="DM123" s="780"/>
      <c r="DN123" s="780"/>
      <c r="DO123" s="780"/>
      <c r="DP123" s="781"/>
      <c r="DQ123" s="782">
        <v>196931</v>
      </c>
      <c r="DR123" s="780"/>
      <c r="DS123" s="780"/>
      <c r="DT123" s="780"/>
      <c r="DU123" s="781"/>
      <c r="DV123" s="824">
        <v>8.5</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9.6</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6809</v>
      </c>
      <c r="AB128" s="801"/>
      <c r="AC128" s="801"/>
      <c r="AD128" s="801"/>
      <c r="AE128" s="802"/>
      <c r="AF128" s="803">
        <v>6810</v>
      </c>
      <c r="AG128" s="801"/>
      <c r="AH128" s="801"/>
      <c r="AI128" s="801"/>
      <c r="AJ128" s="802"/>
      <c r="AK128" s="803">
        <v>23122</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2655336</v>
      </c>
      <c r="AB129" s="780"/>
      <c r="AC129" s="780"/>
      <c r="AD129" s="780"/>
      <c r="AE129" s="781"/>
      <c r="AF129" s="782">
        <v>2636468</v>
      </c>
      <c r="AG129" s="780"/>
      <c r="AH129" s="780"/>
      <c r="AI129" s="780"/>
      <c r="AJ129" s="781"/>
      <c r="AK129" s="782">
        <v>2767737</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410686</v>
      </c>
      <c r="AB130" s="780"/>
      <c r="AC130" s="780"/>
      <c r="AD130" s="780"/>
      <c r="AE130" s="781"/>
      <c r="AF130" s="782">
        <v>393205</v>
      </c>
      <c r="AG130" s="780"/>
      <c r="AH130" s="780"/>
      <c r="AI130" s="780"/>
      <c r="AJ130" s="781"/>
      <c r="AK130" s="782">
        <v>456624</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2244650</v>
      </c>
      <c r="AB131" s="764"/>
      <c r="AC131" s="764"/>
      <c r="AD131" s="764"/>
      <c r="AE131" s="765"/>
      <c r="AF131" s="766">
        <v>2243263</v>
      </c>
      <c r="AG131" s="764"/>
      <c r="AH131" s="764"/>
      <c r="AI131" s="764"/>
      <c r="AJ131" s="765"/>
      <c r="AK131" s="766">
        <v>2311113</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8.0748000799999993</v>
      </c>
      <c r="AB132" s="745"/>
      <c r="AC132" s="745"/>
      <c r="AD132" s="745"/>
      <c r="AE132" s="746"/>
      <c r="AF132" s="747">
        <v>11.21705302</v>
      </c>
      <c r="AG132" s="745"/>
      <c r="AH132" s="745"/>
      <c r="AI132" s="745"/>
      <c r="AJ132" s="746"/>
      <c r="AK132" s="747">
        <v>7.5451092180000003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7.6</v>
      </c>
      <c r="AB133" s="724"/>
      <c r="AC133" s="724"/>
      <c r="AD133" s="724"/>
      <c r="AE133" s="725"/>
      <c r="AF133" s="723">
        <v>8.9</v>
      </c>
      <c r="AG133" s="724"/>
      <c r="AH133" s="724"/>
      <c r="AI133" s="724"/>
      <c r="AJ133" s="725"/>
      <c r="AK133" s="723">
        <v>8.9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q9lIFjgxlA4Ssu+cb/Uchv2BBzVjS7H0WhM1RGtEPT9e69oAmRFn8mubeADFEOExRodnqRAFjEnj11+VHL98Q==" saltValue="tN1crZ4eluXtrb6bT9gN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9j27Ak/nLRbQybszRpZGxsf85lB2qm4k5sGZcL8mRS4du3OU/Ya2VM7G4+WDVDsPTWnHgQS5UcM2IDvO4cGw==" saltValue="Kczn4PZ/2GmMel9MhMzj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tjM7GzxNC6A7fu4G518aU7hvEKoIynLvZ7I335V98fREZJBkbcNwjC980BY+sOixsqlLDS2dp2Qg5pxW7eKeg==" saltValue="EHkXaDevC/kPpR2GPElnQ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484</v>
      </c>
      <c r="AL9" s="1133"/>
      <c r="AM9" s="1133"/>
      <c r="AN9" s="1134"/>
      <c r="AO9" s="269">
        <v>852771</v>
      </c>
      <c r="AP9" s="269">
        <v>232110</v>
      </c>
      <c r="AQ9" s="270">
        <v>239935</v>
      </c>
      <c r="AR9" s="271">
        <v>-3.3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485</v>
      </c>
      <c r="AL10" s="1133"/>
      <c r="AM10" s="1133"/>
      <c r="AN10" s="1134"/>
      <c r="AO10" s="272">
        <v>149968</v>
      </c>
      <c r="AP10" s="272">
        <v>40819</v>
      </c>
      <c r="AQ10" s="273">
        <v>33021</v>
      </c>
      <c r="AR10" s="274">
        <v>23.6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486</v>
      </c>
      <c r="AL11" s="1133"/>
      <c r="AM11" s="1133"/>
      <c r="AN11" s="1134"/>
      <c r="AO11" s="272">
        <v>23118</v>
      </c>
      <c r="AP11" s="272">
        <v>6292</v>
      </c>
      <c r="AQ11" s="273">
        <v>2306</v>
      </c>
      <c r="AR11" s="274">
        <v>172.9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487</v>
      </c>
      <c r="AL12" s="1133"/>
      <c r="AM12" s="1133"/>
      <c r="AN12" s="1134"/>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489</v>
      </c>
      <c r="AL13" s="1133"/>
      <c r="AM13" s="1133"/>
      <c r="AN13" s="1134"/>
      <c r="AO13" s="272">
        <v>14058</v>
      </c>
      <c r="AP13" s="272">
        <v>3826</v>
      </c>
      <c r="AQ13" s="273">
        <v>7428</v>
      </c>
      <c r="AR13" s="274">
        <v>-48.5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490</v>
      </c>
      <c r="AL14" s="1133"/>
      <c r="AM14" s="1133"/>
      <c r="AN14" s="1134"/>
      <c r="AO14" s="272">
        <v>12923</v>
      </c>
      <c r="AP14" s="272">
        <v>3517</v>
      </c>
      <c r="AQ14" s="273">
        <v>4299</v>
      </c>
      <c r="AR14" s="274">
        <v>-18.2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491</v>
      </c>
      <c r="AL15" s="1136"/>
      <c r="AM15" s="1136"/>
      <c r="AN15" s="1137"/>
      <c r="AO15" s="272">
        <v>-50061</v>
      </c>
      <c r="AP15" s="272">
        <v>-13626</v>
      </c>
      <c r="AQ15" s="273">
        <v>-13612</v>
      </c>
      <c r="AR15" s="274">
        <v>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177</v>
      </c>
      <c r="AL16" s="1136"/>
      <c r="AM16" s="1136"/>
      <c r="AN16" s="1137"/>
      <c r="AO16" s="272">
        <v>1002777</v>
      </c>
      <c r="AP16" s="272">
        <v>272939</v>
      </c>
      <c r="AQ16" s="273">
        <v>273378</v>
      </c>
      <c r="AR16" s="274">
        <v>-0.2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496</v>
      </c>
      <c r="AL21" s="1139"/>
      <c r="AM21" s="1139"/>
      <c r="AN21" s="1140"/>
      <c r="AO21" s="285">
        <v>22.05</v>
      </c>
      <c r="AP21" s="286">
        <v>21.68</v>
      </c>
      <c r="AQ21" s="287">
        <v>0.37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497</v>
      </c>
      <c r="AL22" s="1139"/>
      <c r="AM22" s="1139"/>
      <c r="AN22" s="1140"/>
      <c r="AO22" s="290">
        <v>97.2</v>
      </c>
      <c r="AP22" s="291">
        <v>95.1</v>
      </c>
      <c r="AQ22" s="292">
        <v>2.1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1" t="s">
        <v>498</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501</v>
      </c>
      <c r="AL32" s="1123"/>
      <c r="AM32" s="1123"/>
      <c r="AN32" s="1124"/>
      <c r="AO32" s="300">
        <v>506461</v>
      </c>
      <c r="AP32" s="300">
        <v>137850</v>
      </c>
      <c r="AQ32" s="301">
        <v>143519</v>
      </c>
      <c r="AR32" s="302">
        <v>-3.9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502</v>
      </c>
      <c r="AL33" s="1123"/>
      <c r="AM33" s="1123"/>
      <c r="AN33" s="1124"/>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503</v>
      </c>
      <c r="AL34" s="1123"/>
      <c r="AM34" s="1123"/>
      <c r="AN34" s="1124"/>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504</v>
      </c>
      <c r="AL35" s="1123"/>
      <c r="AM35" s="1123"/>
      <c r="AN35" s="1124"/>
      <c r="AO35" s="300">
        <v>142967</v>
      </c>
      <c r="AP35" s="300">
        <v>38913</v>
      </c>
      <c r="AQ35" s="301">
        <v>32537</v>
      </c>
      <c r="AR35" s="302">
        <v>19.600000000000001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505</v>
      </c>
      <c r="AL36" s="1123"/>
      <c r="AM36" s="1123"/>
      <c r="AN36" s="1124"/>
      <c r="AO36" s="300">
        <v>4694</v>
      </c>
      <c r="AP36" s="300">
        <v>1278</v>
      </c>
      <c r="AQ36" s="301">
        <v>3256</v>
      </c>
      <c r="AR36" s="302">
        <v>-60.7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506</v>
      </c>
      <c r="AL37" s="1123"/>
      <c r="AM37" s="1123"/>
      <c r="AN37" s="1124"/>
      <c r="AO37" s="300" t="s">
        <v>488</v>
      </c>
      <c r="AP37" s="300" t="s">
        <v>488</v>
      </c>
      <c r="AQ37" s="301">
        <v>244</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507</v>
      </c>
      <c r="AL38" s="1126"/>
      <c r="AM38" s="1126"/>
      <c r="AN38" s="1127"/>
      <c r="AO38" s="303" t="s">
        <v>488</v>
      </c>
      <c r="AP38" s="303" t="s">
        <v>488</v>
      </c>
      <c r="AQ38" s="304">
        <v>45</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508</v>
      </c>
      <c r="AL39" s="1126"/>
      <c r="AM39" s="1126"/>
      <c r="AN39" s="1127"/>
      <c r="AO39" s="300">
        <v>-23122</v>
      </c>
      <c r="AP39" s="300">
        <v>-6293</v>
      </c>
      <c r="AQ39" s="301">
        <v>-3310</v>
      </c>
      <c r="AR39" s="302">
        <v>90.1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509</v>
      </c>
      <c r="AL40" s="1123"/>
      <c r="AM40" s="1123"/>
      <c r="AN40" s="1124"/>
      <c r="AO40" s="300">
        <v>-456624</v>
      </c>
      <c r="AP40" s="300">
        <v>-124285</v>
      </c>
      <c r="AQ40" s="301">
        <v>-131495</v>
      </c>
      <c r="AR40" s="302">
        <v>-5.5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287</v>
      </c>
      <c r="AL41" s="1129"/>
      <c r="AM41" s="1129"/>
      <c r="AN41" s="1130"/>
      <c r="AO41" s="300">
        <v>174376</v>
      </c>
      <c r="AP41" s="300">
        <v>47462</v>
      </c>
      <c r="AQ41" s="301">
        <v>44796</v>
      </c>
      <c r="AR41" s="302">
        <v>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479</v>
      </c>
      <c r="AN49" s="1117" t="s">
        <v>512</v>
      </c>
      <c r="AO49" s="1118"/>
      <c r="AP49" s="1118"/>
      <c r="AQ49" s="1118"/>
      <c r="AR49" s="111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629051</v>
      </c>
      <c r="AN51" s="322">
        <v>156753</v>
      </c>
      <c r="AO51" s="323">
        <v>-24.9</v>
      </c>
      <c r="AP51" s="324">
        <v>263613</v>
      </c>
      <c r="AQ51" s="325">
        <v>-0.2</v>
      </c>
      <c r="AR51" s="326">
        <v>-24.7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291018</v>
      </c>
      <c r="AN52" s="330">
        <v>72519</v>
      </c>
      <c r="AO52" s="331">
        <v>-20.5</v>
      </c>
      <c r="AP52" s="332">
        <v>128823</v>
      </c>
      <c r="AQ52" s="333">
        <v>-3.8</v>
      </c>
      <c r="AR52" s="334">
        <v>-16.7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708931</v>
      </c>
      <c r="AN53" s="322">
        <v>178572</v>
      </c>
      <c r="AO53" s="323">
        <v>13.9</v>
      </c>
      <c r="AP53" s="324">
        <v>330026</v>
      </c>
      <c r="AQ53" s="325">
        <v>25.2</v>
      </c>
      <c r="AR53" s="326">
        <v>-11.3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209528</v>
      </c>
      <c r="AN54" s="330">
        <v>52778</v>
      </c>
      <c r="AO54" s="331">
        <v>-27.2</v>
      </c>
      <c r="AP54" s="332">
        <v>141075</v>
      </c>
      <c r="AQ54" s="333">
        <v>9.5</v>
      </c>
      <c r="AR54" s="334">
        <v>-36.700000000000003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558097</v>
      </c>
      <c r="AN55" s="322">
        <v>143988</v>
      </c>
      <c r="AO55" s="323">
        <v>-19.399999999999999</v>
      </c>
      <c r="AP55" s="324">
        <v>278179</v>
      </c>
      <c r="AQ55" s="325">
        <v>-15.7</v>
      </c>
      <c r="AR55" s="326">
        <v>-3.7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276495</v>
      </c>
      <c r="AN56" s="330">
        <v>71335</v>
      </c>
      <c r="AO56" s="331">
        <v>35.200000000000003</v>
      </c>
      <c r="AP56" s="332">
        <v>122182</v>
      </c>
      <c r="AQ56" s="333">
        <v>-13.4</v>
      </c>
      <c r="AR56" s="334">
        <v>48.6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510236</v>
      </c>
      <c r="AN57" s="322">
        <v>135521</v>
      </c>
      <c r="AO57" s="323">
        <v>-5.9</v>
      </c>
      <c r="AP57" s="324">
        <v>283153</v>
      </c>
      <c r="AQ57" s="325">
        <v>1.8</v>
      </c>
      <c r="AR57" s="326">
        <v>-7.7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166196</v>
      </c>
      <c r="AN58" s="330">
        <v>44142</v>
      </c>
      <c r="AO58" s="331">
        <v>-38.1</v>
      </c>
      <c r="AP58" s="332">
        <v>127593</v>
      </c>
      <c r="AQ58" s="333">
        <v>4.4000000000000004</v>
      </c>
      <c r="AR58" s="334">
        <v>-42.5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636256</v>
      </c>
      <c r="AN59" s="322">
        <v>173178</v>
      </c>
      <c r="AO59" s="323">
        <v>27.8</v>
      </c>
      <c r="AP59" s="324">
        <v>262169</v>
      </c>
      <c r="AQ59" s="325">
        <v>-7.4</v>
      </c>
      <c r="AR59" s="326">
        <v>35.200000000000003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279902</v>
      </c>
      <c r="AN60" s="330">
        <v>76185</v>
      </c>
      <c r="AO60" s="331">
        <v>72.599999999999994</v>
      </c>
      <c r="AP60" s="332">
        <v>152658</v>
      </c>
      <c r="AQ60" s="333">
        <v>19.600000000000001</v>
      </c>
      <c r="AR60" s="334">
        <v>53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608514</v>
      </c>
      <c r="AN61" s="337">
        <v>157602</v>
      </c>
      <c r="AO61" s="338">
        <v>-1.7</v>
      </c>
      <c r="AP61" s="339">
        <v>283428</v>
      </c>
      <c r="AQ61" s="340">
        <v>0.7</v>
      </c>
      <c r="AR61" s="326">
        <v>-2.4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244628</v>
      </c>
      <c r="AN62" s="330">
        <v>63392</v>
      </c>
      <c r="AO62" s="331">
        <v>4.4000000000000004</v>
      </c>
      <c r="AP62" s="332">
        <v>134466</v>
      </c>
      <c r="AQ62" s="333">
        <v>3.3</v>
      </c>
      <c r="AR62" s="334">
        <v>1.1000000000000001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4reOcMbaa2J+fdD7HXhAiiMiIeEmx8HkpzEDfSXrG1bky0goQh50UxY+pm7ToQH5zUL2fRjVB1mnmReXjEMdQ==" saltValue="as2NRRDus+csSkeawSKh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s7EihtK8iRVgUYCqc58S0hobU2qLN/tnsO4JRziBayPo1YCRCcgIZUW6tAjRb0q2IGXx6xG8oKyzMIz+lKrSfw==" saltValue="Dn5A4ljKYJIYmG2+BYnL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64VURL5uLy4CCVvTVARtGdF4UlaZwfgOdue6xP44iuk9DEvGidNaKTzjgRKoW321Jb/dQQwyfeQTDaMT3yR2GA==" saltValue="dcjERjfIFp/sV2jqn/Yro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1" t="s">
        <v>3</v>
      </c>
      <c r="D47" s="1141"/>
      <c r="E47" s="1142"/>
      <c r="F47" s="11">
        <v>32.5</v>
      </c>
      <c r="G47" s="12">
        <v>32.270000000000003</v>
      </c>
      <c r="H47" s="12">
        <v>36.15</v>
      </c>
      <c r="I47" s="12">
        <v>37.54</v>
      </c>
      <c r="J47" s="13">
        <v>37.82</v>
      </c>
    </row>
    <row r="48" spans="2:10" ht="57.75" customHeight="1" x14ac:dyDescent="0.15">
      <c r="B48" s="14"/>
      <c r="C48" s="1143" t="s">
        <v>4</v>
      </c>
      <c r="D48" s="1143"/>
      <c r="E48" s="1144"/>
      <c r="F48" s="15">
        <v>5.15</v>
      </c>
      <c r="G48" s="16">
        <v>5.66</v>
      </c>
      <c r="H48" s="16">
        <v>5.08</v>
      </c>
      <c r="I48" s="16">
        <v>4.2300000000000004</v>
      </c>
      <c r="J48" s="17">
        <v>3.55</v>
      </c>
    </row>
    <row r="49" spans="2:10" ht="57.75" customHeight="1" thickBot="1" x14ac:dyDescent="0.2">
      <c r="B49" s="18"/>
      <c r="C49" s="1145" t="s">
        <v>5</v>
      </c>
      <c r="D49" s="1145"/>
      <c r="E49" s="1146"/>
      <c r="F49" s="19">
        <v>0.48</v>
      </c>
      <c r="G49" s="20">
        <v>1.03</v>
      </c>
      <c r="H49" s="20">
        <v>0.4</v>
      </c>
      <c r="I49" s="20" t="s">
        <v>531</v>
      </c>
      <c r="J49" s="21" t="s">
        <v>532</v>
      </c>
    </row>
    <row r="50" spans="2:10" x14ac:dyDescent="0.15"/>
  </sheetData>
  <sheetProtection algorithmName="SHA-512" hashValue="UxkA/T1+LRzA1wAVVSRanJtVUZyTmpKnrY6oFugtr4VtzUR92n3m0/vwUUBpDHUTUiZPleTr/pIu1yG6McHzQQ==" saltValue="blsPRZSGQHUK3kIOY7vy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JS23025</cp:lastModifiedBy>
  <dcterms:created xsi:type="dcterms:W3CDTF">2026-02-26T09:48:07Z</dcterms:created>
  <dcterms:modified xsi:type="dcterms:W3CDTF">2026-04-27T06:22:29Z</dcterms:modified>
  <cp:category/>
</cp:coreProperties>
</file>